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780" windowHeight="12975" tabRatio="922" firstSheet="9" activeTab="15"/>
  </bookViews>
  <sheets>
    <sheet name="名词解释" sheetId="10" r:id="rId1"/>
    <sheet name="地区一般收支平衡" sheetId="1" r:id="rId2"/>
    <sheet name="地区一般收入" sheetId="2" r:id="rId3"/>
    <sheet name="地区一般支出" sheetId="3" r:id="rId4"/>
    <sheet name="本级一般收支平衡" sheetId="5" r:id="rId5"/>
    <sheet name="本级一般收入" sheetId="6" r:id="rId6"/>
    <sheet name="本级一般支出" sheetId="4" r:id="rId7"/>
    <sheet name="基本支出经济分类到款" sheetId="7" r:id="rId8"/>
    <sheet name="税收返还和转移支付" sheetId="12" r:id="rId9"/>
    <sheet name="政府债务限额" sheetId="11" r:id="rId10"/>
    <sheet name="三公经费" sheetId="8" r:id="rId11"/>
    <sheet name="地区基金平衡" sheetId="15" r:id="rId12"/>
    <sheet name="地区基金收入" sheetId="9" r:id="rId13"/>
    <sheet name="地区基金支出" sheetId="17" r:id="rId14"/>
    <sheet name="本级基金收入" sheetId="13" r:id="rId15"/>
    <sheet name="本级基金支出" sheetId="16" r:id="rId16"/>
    <sheet name="地区国有收入" sheetId="18" r:id="rId17"/>
    <sheet name="地区国有支出" sheetId="19" r:id="rId18"/>
    <sheet name="本级国有收入" sheetId="20" r:id="rId19"/>
    <sheet name="本级国有支出" sheetId="21" r:id="rId20"/>
    <sheet name="地区社保收入" sheetId="22" r:id="rId21"/>
    <sheet name="地区社保支出" sheetId="23" r:id="rId22"/>
    <sheet name="本级社保收入" sheetId="24" r:id="rId23"/>
    <sheet name="本级社保支出" sheetId="25" r:id="rId2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<sst xmlns="http://schemas.openxmlformats.org/spreadsheetml/2006/main" count="660" uniqueCount="341">
  <si>
    <r>
      <rPr>
        <b/>
        <sz val="22"/>
        <color indexed="8"/>
        <rFont val="宋体"/>
        <charset val="134"/>
      </rPr>
      <t>名</t>
    </r>
    <r>
      <rPr>
        <b/>
        <sz val="22"/>
        <color indexed="8"/>
        <rFont val="宋体"/>
        <charset val="134"/>
      </rPr>
      <t xml:space="preserve">  词  解  释</t>
    </r>
  </si>
  <si>
    <r>
      <rPr>
        <b/>
        <sz val="16"/>
        <color indexed="8"/>
        <rFont val="宋体"/>
        <charset val="134"/>
      </rPr>
      <t>1.</t>
    </r>
    <r>
      <rPr>
        <b/>
        <sz val="16"/>
        <color indexed="8"/>
        <rFont val="宋体"/>
        <charset val="134"/>
      </rPr>
      <t>一般公共预算。</t>
    </r>
    <r>
      <rPr>
        <sz val="16"/>
        <color indexed="8"/>
        <rFont val="宋体"/>
        <charset val="134"/>
      </rPr>
      <t>是指对以税收为主体的财政收入，安排用于保障和改善民生、推动经济社会发展、维护国家安全、维持国家机构正常运转等方面的收支预算。</t>
    </r>
  </si>
  <si>
    <r>
      <rPr>
        <b/>
        <sz val="16"/>
        <color indexed="8"/>
        <rFont val="宋体"/>
        <charset val="134"/>
      </rPr>
      <t>2.</t>
    </r>
    <r>
      <rPr>
        <b/>
        <sz val="16"/>
        <color indexed="8"/>
        <rFont val="宋体"/>
        <charset val="134"/>
      </rPr>
      <t>政府性基金预算。</t>
    </r>
    <r>
      <rPr>
        <sz val="16"/>
        <color indexed="8"/>
        <rFont val="宋体"/>
        <charset val="134"/>
      </rPr>
      <t>是指通过向社会征收以及出让土地、发行彩票等方式取得收入，专项用于支持特定基础设施建设和社会事业发展而发生的收支预算。基金预算遵循“以收定支、专款专用、收支平衡、结余结转下年安排使用”的基本原则。</t>
    </r>
  </si>
  <si>
    <r>
      <rPr>
        <b/>
        <sz val="16"/>
        <color indexed="8"/>
        <rFont val="宋体"/>
        <charset val="134"/>
      </rPr>
      <t>3.</t>
    </r>
    <r>
      <rPr>
        <b/>
        <sz val="16"/>
        <color indexed="8"/>
        <rFont val="宋体"/>
        <charset val="134"/>
      </rPr>
      <t>国有资本经营预算。</t>
    </r>
    <r>
      <rPr>
        <sz val="16"/>
        <color indexed="8"/>
        <rFont val="宋体"/>
        <charset val="134"/>
      </rPr>
      <t>是指对国有资本收益作出支出安排的收支预算。国有资本经营预算应当按照收支平衡的原则编制，不列赤字，并安排资金调入一般公共预算。</t>
    </r>
  </si>
  <si>
    <r>
      <rPr>
        <b/>
        <sz val="16"/>
        <color indexed="8"/>
        <rFont val="宋体"/>
        <charset val="134"/>
      </rPr>
      <t>4.</t>
    </r>
    <r>
      <rPr>
        <b/>
        <sz val="16"/>
        <color indexed="8"/>
        <rFont val="宋体"/>
        <charset val="134"/>
      </rPr>
      <t>社会保险基金预算。</t>
    </r>
    <r>
      <rPr>
        <sz val="16"/>
        <color indexed="8"/>
        <rFont val="宋体"/>
        <charset val="134"/>
      </rPr>
      <t>是指社会保险经办机构根据社会保险制度的实施计划和任务编制的、经规定程序审批的年度基金财务收支计划。</t>
    </r>
  </si>
  <si>
    <r>
      <rPr>
        <b/>
        <sz val="16"/>
        <color indexed="8"/>
        <rFont val="宋体"/>
        <charset val="134"/>
      </rPr>
      <t>5.</t>
    </r>
    <r>
      <rPr>
        <b/>
        <sz val="16"/>
        <color indexed="8"/>
        <rFont val="宋体"/>
        <charset val="134"/>
      </rPr>
      <t>结转下年（上年结转）。</t>
    </r>
    <r>
      <rPr>
        <sz val="16"/>
        <color indexed="8"/>
        <rFont val="宋体"/>
        <charset val="134"/>
      </rPr>
      <t>是年终滚存结余的一部分，即当年支出预算受某些因素影响尚未完成的支出项目，需转到下年继续使用的项目支出。</t>
    </r>
  </si>
  <si>
    <r>
      <rPr>
        <b/>
        <sz val="16"/>
        <color indexed="8"/>
        <rFont val="宋体"/>
        <charset val="134"/>
      </rPr>
      <t>6.</t>
    </r>
    <r>
      <rPr>
        <b/>
        <sz val="16"/>
        <color indexed="8"/>
        <rFont val="宋体"/>
        <charset val="134"/>
      </rPr>
      <t>上级补助收入。</t>
    </r>
    <r>
      <rPr>
        <sz val="16"/>
        <color indexed="8"/>
        <rFont val="宋体"/>
        <charset val="134"/>
      </rPr>
      <t>上级财政给予下级财政的补助款项。包括体制补助、税收返还、转移支付和专项补助等。</t>
    </r>
  </si>
  <si>
    <r>
      <rPr>
        <b/>
        <sz val="16"/>
        <color indexed="8"/>
        <rFont val="宋体"/>
        <charset val="134"/>
      </rPr>
      <t>7.</t>
    </r>
    <r>
      <rPr>
        <b/>
        <sz val="16"/>
        <color indexed="8"/>
        <rFont val="宋体"/>
        <charset val="134"/>
      </rPr>
      <t>一般性转移支付。</t>
    </r>
    <r>
      <rPr>
        <sz val="16"/>
        <color indexed="8"/>
        <rFont val="宋体"/>
        <charset val="134"/>
      </rPr>
      <t>是指各级政府之间为解决财政失衡而通过一定的形式和途径转移财政资金的活动，是政府财政资金的单方面无偿转移，体现的是非市场性的分配关系，是财政二级分配的一种手段。</t>
    </r>
  </si>
  <si>
    <r>
      <rPr>
        <b/>
        <sz val="16"/>
        <color indexed="8"/>
        <rFont val="宋体"/>
        <charset val="134"/>
      </rPr>
      <t>8.</t>
    </r>
    <r>
      <rPr>
        <b/>
        <sz val="16"/>
        <color indexed="8"/>
        <rFont val="宋体"/>
        <charset val="134"/>
      </rPr>
      <t>专项转移支付。</t>
    </r>
    <r>
      <rPr>
        <sz val="16"/>
        <color indexed="8"/>
        <rFont val="宋体"/>
        <charset val="134"/>
      </rPr>
      <t>是指由上级财政按特定用途增拨给地方的专项预算资金，实行专款专用。如特大灾害救济费、社会保障补助费等。</t>
    </r>
  </si>
  <si>
    <r>
      <rPr>
        <b/>
        <sz val="16"/>
        <color indexed="8"/>
        <rFont val="宋体"/>
        <charset val="134"/>
      </rPr>
      <t>9.</t>
    </r>
    <r>
      <rPr>
        <b/>
        <sz val="16"/>
        <color indexed="8"/>
        <rFont val="宋体"/>
        <charset val="134"/>
      </rPr>
      <t>上解支出。</t>
    </r>
    <r>
      <rPr>
        <sz val="16"/>
        <color indexed="8"/>
        <rFont val="宋体"/>
        <charset val="134"/>
      </rPr>
      <t>下级财政直接划解上级财政的款项。包括财政体制调整上解支出和专项上解支出。</t>
    </r>
  </si>
  <si>
    <r>
      <rPr>
        <b/>
        <sz val="16"/>
        <color indexed="8"/>
        <rFont val="宋体"/>
        <charset val="134"/>
      </rPr>
      <t>10.</t>
    </r>
    <r>
      <rPr>
        <b/>
        <sz val="16"/>
        <color indexed="8"/>
        <rFont val="宋体"/>
        <charset val="134"/>
      </rPr>
      <t>专项上解支出。</t>
    </r>
    <r>
      <rPr>
        <sz val="16"/>
        <color indexed="8"/>
        <rFont val="宋体"/>
        <charset val="134"/>
      </rPr>
      <t>是指国家出台政策导致上级财政收入转为下级财政收入，或原应由下级财政负担的支出转移到上级财政，由此形成上级财政收入减少或支出增加，要由下级财政专项上解上级财政的支出。</t>
    </r>
  </si>
  <si>
    <r>
      <rPr>
        <b/>
        <sz val="16"/>
        <color indexed="8"/>
        <rFont val="宋体"/>
        <charset val="134"/>
      </rPr>
      <t>11.</t>
    </r>
    <r>
      <rPr>
        <b/>
        <sz val="16"/>
        <color indexed="8"/>
        <rFont val="宋体"/>
        <charset val="134"/>
      </rPr>
      <t>地方政府性债务。</t>
    </r>
    <r>
      <rPr>
        <sz val="16"/>
        <color indexed="8"/>
        <rFont val="宋体"/>
        <charset val="134"/>
      </rPr>
      <t>是指地方政府负有偿还债务以及或有债务总称，既包括地方政府必须偿还、有偿还义务的地方政府债务，还包括地方政府违规担保形成的或者有一定救助责任的或有债务。</t>
    </r>
  </si>
  <si>
    <r>
      <rPr>
        <b/>
        <sz val="16"/>
        <color indexed="8"/>
        <rFont val="宋体"/>
        <charset val="134"/>
      </rPr>
      <t>12.地方政府负有偿还责任的债务。</t>
    </r>
    <r>
      <rPr>
        <sz val="16"/>
        <color indexed="8"/>
        <rFont val="宋体"/>
        <charset val="134"/>
      </rPr>
      <t>即通常所说的地方政府债务，又称“一类债务”，是指地方政府（含政府部门和机构）、经费补助事业单位、公用事业单位、政府融资平台公司和其他相关单位举借，确定由财政资金偿还的债务。</t>
    </r>
  </si>
  <si>
    <r>
      <rPr>
        <b/>
        <sz val="16"/>
        <color indexed="8"/>
        <rFont val="宋体"/>
        <charset val="134"/>
      </rPr>
      <t>13.地方政府负有担保责任的债务。</t>
    </r>
    <r>
      <rPr>
        <sz val="16"/>
        <color indexed="8"/>
        <rFont val="宋体"/>
        <charset val="134"/>
      </rPr>
      <t>是地方政府或有债务的一种，又称“二类债务”，是指因地方政府提供直接或间接担保，当债务人无法偿还债务时，政府负有连带偿债责任的债务。</t>
    </r>
  </si>
  <si>
    <r>
      <rPr>
        <b/>
        <sz val="16"/>
        <color indexed="8"/>
        <rFont val="宋体"/>
        <charset val="134"/>
      </rPr>
      <t>14.</t>
    </r>
    <r>
      <rPr>
        <b/>
        <sz val="16"/>
        <color indexed="8"/>
        <rFont val="宋体"/>
        <charset val="134"/>
      </rPr>
      <t>地方政府可能承担一定救助责任的债务。</t>
    </r>
    <r>
      <rPr>
        <sz val="16"/>
        <color indexed="8"/>
        <rFont val="宋体"/>
        <charset val="134"/>
      </rPr>
      <t>是地方政府或有债务的一种，又称“三类债务”，是指政府融资平台公司、经费补助事业单位和公用事业单位为公益性项目举借，由非财政资金偿还，且地方政府未提供担保的债务（不含拖欠其他单位和个人的债务）。</t>
    </r>
  </si>
  <si>
    <r>
      <rPr>
        <b/>
        <sz val="16"/>
        <color indexed="8"/>
        <rFont val="宋体"/>
        <charset val="134"/>
      </rPr>
      <t>15.</t>
    </r>
    <r>
      <rPr>
        <b/>
        <sz val="16"/>
        <color indexed="8"/>
        <rFont val="宋体"/>
        <charset val="134"/>
      </rPr>
      <t>预决算信息公开。</t>
    </r>
    <r>
      <rPr>
        <sz val="16"/>
        <color indexed="8"/>
        <rFont val="宋体"/>
        <charset val="134"/>
      </rPr>
      <t>是指政府和相关组织机构向公众公开或开放自己所拥有的财政预算信息，使其他组织机构和公众个人可以基于任何正当理由，采用尽可能简便的方法获得相关信息。</t>
    </r>
  </si>
  <si>
    <r>
      <rPr>
        <b/>
        <sz val="16"/>
        <color indexed="8"/>
        <rFont val="宋体"/>
        <charset val="134"/>
      </rPr>
      <t>16.</t>
    </r>
    <r>
      <rPr>
        <b/>
        <sz val="16"/>
        <color indexed="8"/>
        <rFont val="宋体"/>
        <charset val="134"/>
      </rPr>
      <t>部门预算。</t>
    </r>
    <r>
      <rPr>
        <sz val="16"/>
        <color indexed="8"/>
        <rFont val="宋体"/>
        <charset val="134"/>
      </rPr>
      <t>是指政府各部门依据国家有关政策规定及其行使职能的需要，由基层预算单位编制，逐级上报、审核、汇总，全面反映部门预算内、外各项收支活动的年度综合财政计划。</t>
    </r>
  </si>
  <si>
    <r>
      <rPr>
        <b/>
        <sz val="16"/>
        <color indexed="8"/>
        <rFont val="宋体"/>
        <charset val="134"/>
      </rPr>
      <t>17.</t>
    </r>
    <r>
      <rPr>
        <b/>
        <sz val="16"/>
        <color indexed="8"/>
        <rFont val="宋体"/>
        <charset val="134"/>
      </rPr>
      <t>政府与社会资本合作（PPP）模式。</t>
    </r>
    <r>
      <rPr>
        <sz val="16"/>
        <color indexed="8"/>
        <rFont val="宋体"/>
        <charset val="134"/>
      </rPr>
      <t>是指政府与私人组织之间，为了合作建设城市基础设施项目，或是为了提供某种公共物品和服务，以特许权协议为基础，彼此之间形成一种伙伴式的合作关系，并通过签署合同来明确双方的权利和义务，以确保合作的顺利完成，最终使合作各方达到比预期单独行动更为有利的结果。</t>
    </r>
  </si>
  <si>
    <r>
      <rPr>
        <b/>
        <sz val="16"/>
        <color indexed="8"/>
        <rFont val="宋体"/>
        <charset val="134"/>
      </rPr>
      <t>18.“</t>
    </r>
    <r>
      <rPr>
        <b/>
        <sz val="16"/>
        <color indexed="8"/>
        <rFont val="宋体"/>
        <charset val="134"/>
      </rPr>
      <t>三公”经费。</t>
    </r>
    <r>
      <rPr>
        <sz val="16"/>
        <color indexed="8"/>
        <rFont val="宋体"/>
        <charset val="134"/>
      </rPr>
      <t>是指用财政拨款开支的因公出国（境）经费、公务用车购置及运行费、公务接待费。</t>
    </r>
  </si>
  <si>
    <t>新邱区2026年一般公共预算收支平衡表</t>
  </si>
  <si>
    <t>单位：万元</t>
  </si>
  <si>
    <r>
      <rPr>
        <b/>
        <sz val="12"/>
        <rFont val="宋体"/>
        <charset val="134"/>
      </rPr>
      <t>项</t>
    </r>
    <r>
      <rPr>
        <b/>
        <sz val="12"/>
        <rFont val="Times New Roman"/>
        <charset val="134"/>
      </rPr>
      <t xml:space="preserve">                  </t>
    </r>
    <r>
      <rPr>
        <b/>
        <sz val="12"/>
        <rFont val="宋体"/>
        <charset val="134"/>
      </rPr>
      <t>目</t>
    </r>
  </si>
  <si>
    <t>全地区</t>
  </si>
  <si>
    <t>一、一般公共预算收入</t>
  </si>
  <si>
    <t>二、上级补助收入</t>
  </si>
  <si>
    <t>1、返还性收入</t>
  </si>
  <si>
    <t xml:space="preserve">2、体制补助收入 </t>
  </si>
  <si>
    <r>
      <rPr>
        <sz val="12"/>
        <rFont val="Times New Roman"/>
        <charset val="134"/>
      </rPr>
      <t>3</t>
    </r>
    <r>
      <rPr>
        <sz val="12"/>
        <rFont val="宋体"/>
        <charset val="134"/>
      </rPr>
      <t>、均衡性转移支付收入</t>
    </r>
  </si>
  <si>
    <r>
      <rPr>
        <sz val="12"/>
        <rFont val="Times New Roman"/>
        <charset val="134"/>
      </rPr>
      <t>4</t>
    </r>
    <r>
      <rPr>
        <sz val="12"/>
        <rFont val="宋体"/>
        <charset val="134"/>
      </rPr>
      <t>、县级基本财力保障机制奖补资金收入</t>
    </r>
  </si>
  <si>
    <r>
      <rPr>
        <sz val="12"/>
        <rFont val="Times New Roman"/>
        <charset val="134"/>
      </rPr>
      <t>5</t>
    </r>
    <r>
      <rPr>
        <sz val="12"/>
        <rFont val="宋体"/>
        <charset val="134"/>
      </rPr>
      <t>、结算补助收入</t>
    </r>
  </si>
  <si>
    <r>
      <rPr>
        <sz val="12"/>
        <rFont val="Times New Roman"/>
        <charset val="134"/>
      </rPr>
      <t>6</t>
    </r>
    <r>
      <rPr>
        <sz val="12"/>
        <rFont val="宋体"/>
        <charset val="134"/>
      </rPr>
      <t>、资源枯竭城市转移支付补助收入</t>
    </r>
  </si>
  <si>
    <t>7、企事业单位划转补助收入</t>
  </si>
  <si>
    <t>8、成品油税费改革转移支付补助收入</t>
  </si>
  <si>
    <t>9、固定数额补助收入</t>
  </si>
  <si>
    <r>
      <rPr>
        <sz val="12"/>
        <rFont val="宋体"/>
        <charset val="134"/>
      </rPr>
      <t>10</t>
    </r>
    <r>
      <rPr>
        <sz val="12"/>
        <rFont val="宋体"/>
        <charset val="134"/>
      </rPr>
      <t>、</t>
    </r>
    <r>
      <rPr>
        <sz val="12"/>
        <rFont val="宋体"/>
        <charset val="134"/>
      </rPr>
      <t>民族地区转移支付收入</t>
    </r>
  </si>
  <si>
    <r>
      <rPr>
        <sz val="12"/>
        <rFont val="宋体"/>
        <charset val="134"/>
      </rPr>
      <t>11</t>
    </r>
    <r>
      <rPr>
        <sz val="12"/>
        <rFont val="宋体"/>
        <charset val="134"/>
      </rPr>
      <t>、贫困地区转移支付收入</t>
    </r>
  </si>
  <si>
    <t>12、产粮（油）大县奖励资金支出</t>
  </si>
  <si>
    <r>
      <rPr>
        <sz val="12"/>
        <rFont val="宋体"/>
        <charset val="134"/>
      </rPr>
      <t>13</t>
    </r>
    <r>
      <rPr>
        <sz val="12"/>
        <rFont val="宋体"/>
        <charset val="134"/>
      </rPr>
      <t>、专项转移支付收入</t>
    </r>
  </si>
  <si>
    <t>三、预算稳定调节基金</t>
  </si>
  <si>
    <t>四、调入资金</t>
  </si>
  <si>
    <t>五、下级上解收入</t>
  </si>
  <si>
    <t>来源合计</t>
  </si>
  <si>
    <t xml:space="preserve">五、2026年一般公共预算支出 </t>
  </si>
  <si>
    <t>六、2026年上解支出</t>
  </si>
  <si>
    <t>七、补助支出</t>
  </si>
  <si>
    <t>运用合计</t>
  </si>
  <si>
    <t>平衡结果</t>
  </si>
  <si>
    <t>新邱区2026年一般公共预算收入草案</t>
  </si>
  <si>
    <t>项目</t>
  </si>
  <si>
    <t>2026年
预算数</t>
  </si>
  <si>
    <t>2025年
预算数</t>
  </si>
  <si>
    <t>2026年预算数比2025年完成数</t>
  </si>
  <si>
    <t>科目</t>
  </si>
  <si>
    <t>增减额</t>
  </si>
  <si>
    <t>增减%</t>
  </si>
  <si>
    <t>一般公共预算收入合计</t>
  </si>
  <si>
    <t>一、税收收入</t>
  </si>
  <si>
    <t>增值税</t>
  </si>
  <si>
    <t>营业税</t>
  </si>
  <si>
    <t>企业所得税</t>
  </si>
  <si>
    <t>个人所得税</t>
  </si>
  <si>
    <t>资源税</t>
  </si>
  <si>
    <t>城市维护建设税</t>
  </si>
  <si>
    <t>房产税</t>
  </si>
  <si>
    <t>印花税</t>
  </si>
  <si>
    <t>城镇土地使用税</t>
  </si>
  <si>
    <t>土地增值税</t>
  </si>
  <si>
    <t>车船税</t>
  </si>
  <si>
    <t>耕地占用税</t>
  </si>
  <si>
    <t>契税</t>
  </si>
  <si>
    <t>烟叶税</t>
  </si>
  <si>
    <t>环境保护税</t>
  </si>
  <si>
    <t>其他税收收入</t>
  </si>
  <si>
    <t>二、非税收入</t>
  </si>
  <si>
    <t>专项收入</t>
  </si>
  <si>
    <t>其中：教育费附加收入</t>
  </si>
  <si>
    <t xml:space="preserve">      水资源费收入</t>
  </si>
  <si>
    <t xml:space="preserve">      排污费收入</t>
  </si>
  <si>
    <t xml:space="preserve">      地方教育费附加收入</t>
  </si>
  <si>
    <t xml:space="preserve">      文化事业建设费收入</t>
  </si>
  <si>
    <t xml:space="preserve">      残疾人就业保障金</t>
  </si>
  <si>
    <t xml:space="preserve">      教育资金收入</t>
  </si>
  <si>
    <t xml:space="preserve">      农田水利建设资金收入</t>
  </si>
  <si>
    <t xml:space="preserve">      育林基金收入</t>
  </si>
  <si>
    <t xml:space="preserve">      森林植被恢复费</t>
  </si>
  <si>
    <t xml:space="preserve">      水利建设专项收入</t>
  </si>
  <si>
    <t xml:space="preserve">      其他专项收入</t>
  </si>
  <si>
    <t>行政事业性收费收入</t>
  </si>
  <si>
    <t>罚没收入</t>
  </si>
  <si>
    <t>国有资本经营收入</t>
  </si>
  <si>
    <t>国有资源(资产)有偿使用收入</t>
  </si>
  <si>
    <t>捐赠收入</t>
  </si>
  <si>
    <t>政府住房基金收入</t>
  </si>
  <si>
    <t>其他收入</t>
  </si>
  <si>
    <t>新邱区2026年一般公共预算支出草案</t>
  </si>
  <si>
    <t>2026年预算比2025年预算</t>
  </si>
  <si>
    <t>一般公共预算支出小计</t>
  </si>
  <si>
    <t xml:space="preserve">  一般公共服务支出</t>
  </si>
  <si>
    <t xml:space="preserve">  外交支出</t>
  </si>
  <si>
    <t xml:space="preserve">  国防支出</t>
  </si>
  <si>
    <t xml:space="preserve">  公共安全支出</t>
  </si>
  <si>
    <t xml:space="preserve">  教育支出</t>
  </si>
  <si>
    <t xml:space="preserve">  科学技术支出</t>
  </si>
  <si>
    <t xml:space="preserve">  文化旅游体育与传媒支出</t>
  </si>
  <si>
    <t xml:space="preserve">  社会保障和就业支出</t>
  </si>
  <si>
    <t xml:space="preserve">  卫生健康支出</t>
  </si>
  <si>
    <t xml:space="preserve">  节能环保支出</t>
  </si>
  <si>
    <t xml:space="preserve">  城乡社区支出</t>
  </si>
  <si>
    <t xml:space="preserve">  农林水支出</t>
  </si>
  <si>
    <t xml:space="preserve">  交通运输支出</t>
  </si>
  <si>
    <t xml:space="preserve">  资源勘探电力信息等支出</t>
  </si>
  <si>
    <t xml:space="preserve">  商业服务业等支出</t>
  </si>
  <si>
    <t xml:space="preserve">  金融支出</t>
  </si>
  <si>
    <t xml:space="preserve">  援助其他地区支出</t>
  </si>
  <si>
    <t xml:space="preserve">  自然资源海洋气象等支出</t>
  </si>
  <si>
    <t xml:space="preserve">  住房保障支出</t>
  </si>
  <si>
    <t xml:space="preserve">  粮油物资储备支出</t>
  </si>
  <si>
    <t xml:space="preserve">  灾害防治及应急管理支出</t>
  </si>
  <si>
    <t xml:space="preserve">  预备费</t>
  </si>
  <si>
    <t xml:space="preserve">  其他支出</t>
  </si>
  <si>
    <t xml:space="preserve">  债务付息及发行费支出</t>
  </si>
  <si>
    <t>新邱区本级2026年一般公共预算收支平衡表</t>
  </si>
  <si>
    <t>区本级</t>
  </si>
  <si>
    <t>新邱区本级2026年一般公共预算收入草案</t>
  </si>
  <si>
    <t>新邱区本级2026年一般公共预算支出草案</t>
  </si>
  <si>
    <t>2026年新邱区本级一般公共预算基本支出按经济分类预算表</t>
  </si>
  <si>
    <t>预算科目</t>
  </si>
  <si>
    <t>2026年预算数</t>
  </si>
  <si>
    <t>一般公共预算支出</t>
  </si>
  <si>
    <t>机关工资福利支出</t>
  </si>
  <si>
    <t xml:space="preserve">  工资奖金津补贴</t>
  </si>
  <si>
    <t xml:space="preserve">  社会保障缴费</t>
  </si>
  <si>
    <t xml:space="preserve">  住房公积金</t>
  </si>
  <si>
    <t xml:space="preserve">  其他工资福利支出</t>
  </si>
  <si>
    <t>机关商品和服务支出</t>
  </si>
  <si>
    <t xml:space="preserve">  办公经费</t>
  </si>
  <si>
    <t xml:space="preserve">  会议费</t>
  </si>
  <si>
    <t xml:space="preserve">  培训费</t>
  </si>
  <si>
    <t xml:space="preserve">  专用材料购置费</t>
  </si>
  <si>
    <t xml:space="preserve">  委托业务费</t>
  </si>
  <si>
    <t xml:space="preserve">  公务接待费</t>
  </si>
  <si>
    <t xml:space="preserve">  因公出国（境）费用</t>
  </si>
  <si>
    <t xml:space="preserve">  公务用车运行维护费</t>
  </si>
  <si>
    <t xml:space="preserve">  维修（护）费</t>
  </si>
  <si>
    <t xml:space="preserve">  其他商品和服务支出</t>
  </si>
  <si>
    <t>机关资本性支出</t>
  </si>
  <si>
    <t xml:space="preserve">  设备购置</t>
  </si>
  <si>
    <t>对事业单位经常性补助</t>
  </si>
  <si>
    <t xml:space="preserve">  工资福利支出</t>
  </si>
  <si>
    <t xml:space="preserve">  商品和服务支出</t>
  </si>
  <si>
    <t>对事业单位资本性补助</t>
  </si>
  <si>
    <t xml:space="preserve">  资本性支出</t>
  </si>
  <si>
    <t>对个人和家庭的补助</t>
  </si>
  <si>
    <t xml:space="preserve">  社会福利和救助</t>
  </si>
  <si>
    <t xml:space="preserve">  助学金</t>
  </si>
  <si>
    <t xml:space="preserve">  离退休费</t>
  </si>
  <si>
    <t xml:space="preserve">  其他对个人和家庭的补助</t>
  </si>
  <si>
    <t>债务利息及费用支出</t>
  </si>
  <si>
    <t xml:space="preserve">  国内债务付息</t>
  </si>
  <si>
    <t>新邱区2026年对下转移性支出预算明细表</t>
  </si>
  <si>
    <t>区对下转移性支出合计</t>
  </si>
  <si>
    <t>一、返还性支出</t>
  </si>
  <si>
    <t>（一）按科目和项目分类划分：</t>
  </si>
  <si>
    <t xml:space="preserve">   1.增值税和消费税税收返还收入 </t>
  </si>
  <si>
    <t xml:space="preserve">   2.所得税基数返还收入</t>
  </si>
  <si>
    <t xml:space="preserve">   3.成品油价格和税费改革税收返还收入</t>
  </si>
  <si>
    <t xml:space="preserve">   4.增值税五五分享税收返还收入</t>
  </si>
  <si>
    <t>（二）按地区分类划分：</t>
  </si>
  <si>
    <t xml:space="preserve">    长营子镇</t>
  </si>
  <si>
    <t>二、一般性转移支付支出</t>
  </si>
  <si>
    <t xml:space="preserve">    1.体制补助</t>
  </si>
  <si>
    <t xml:space="preserve">    2.均衡性转移支付支出</t>
  </si>
  <si>
    <t xml:space="preserve">    3.县级基本财力保障机制奖补资金支出</t>
  </si>
  <si>
    <t xml:space="preserve">    4.结算补助支出</t>
  </si>
  <si>
    <t xml:space="preserve">    5.企业事业单位划转补助支出</t>
  </si>
  <si>
    <t xml:space="preserve">    6.重点生态功能区转移支付支出</t>
  </si>
  <si>
    <t xml:space="preserve">    7.社会保障和就业共同财政事权转移支付支出</t>
  </si>
  <si>
    <t xml:space="preserve">    8. 医疗卫生共同财政事权转移支付支出</t>
  </si>
  <si>
    <t xml:space="preserve">    9.公共安全共同财政事权转移支付支出</t>
  </si>
  <si>
    <t xml:space="preserve">    10.产粮（油）大县奖励资金支出</t>
  </si>
  <si>
    <t xml:space="preserve">    11.农林水共同财政事权转移支付支出</t>
  </si>
  <si>
    <t xml:space="preserve">    12.固定数额补助支出</t>
  </si>
  <si>
    <t xml:space="preserve">    13.民族地区转移支付支出</t>
  </si>
  <si>
    <t xml:space="preserve">    14.贫困地区转移支付支出</t>
  </si>
  <si>
    <t xml:space="preserve">    15.节能环保共同财政事权转移支付支出</t>
  </si>
  <si>
    <t xml:space="preserve">    16.交通运输共同财政事权转移支付支出</t>
  </si>
  <si>
    <t xml:space="preserve">    17.住房保障共同财政事权转移支付支出</t>
  </si>
  <si>
    <t xml:space="preserve">    18.其他一般转移支付支出</t>
  </si>
  <si>
    <t>三、专项转移支付</t>
  </si>
  <si>
    <t xml:space="preserve">  1.公共安全</t>
  </si>
  <si>
    <t xml:space="preserve">  2.社会保障</t>
  </si>
  <si>
    <t xml:space="preserve">  3.农林水支出</t>
  </si>
  <si>
    <t xml:space="preserve">    转移支付预算安排情况说明：2026年区对下转移性支出预算为1024万元，其中：结算补助1024万元，全部分配至长营子镇。</t>
  </si>
  <si>
    <t>新邱区地方政府债务限额和余额情况表</t>
  </si>
  <si>
    <t>地区</t>
  </si>
  <si>
    <t>2025年地方政府债务限额</t>
  </si>
  <si>
    <t>2025年地方政府债务余额</t>
  </si>
  <si>
    <t>合计</t>
  </si>
  <si>
    <t>一般债务限额</t>
  </si>
  <si>
    <t>专项债务限额</t>
  </si>
  <si>
    <t>一般债务余额</t>
  </si>
  <si>
    <t>专项债务余额</t>
  </si>
  <si>
    <t>新邱区</t>
  </si>
  <si>
    <t>注：本表公开数据为2025年末地方政府债务余额预计执行数，2025年地方政府债务余额决算数。</t>
  </si>
  <si>
    <t>新邱区政府债务情况说明：2025年，市政府批准我区政府债务限额5.500005亿元，其中：一般债务限额4.198451亿元。2025年末，我区政府债务余额5.500005亿元，其中：一般债务余额4.198451亿元。债务余额均未超过债务限额。</t>
  </si>
  <si>
    <t xml:space="preserve">阜新市本级2024年“三公”经费预算安排情况表(含开发区、园区）
</t>
  </si>
  <si>
    <t>新邱区本级2026年“三公”经费预算安排情况表</t>
  </si>
  <si>
    <t>金额</t>
  </si>
  <si>
    <t>三公经费合计</t>
  </si>
  <si>
    <t xml:space="preserve">    一、因公出国(境)费</t>
  </si>
  <si>
    <t xml:space="preserve">    二、公务接待费</t>
  </si>
  <si>
    <t xml:space="preserve">    三、公务用车购置及运行费</t>
  </si>
  <si>
    <t xml:space="preserve">        其中 ：公务用车购置费</t>
  </si>
  <si>
    <t xml:space="preserve">               公务用车运行费</t>
  </si>
  <si>
    <t xml:space="preserve">  
    阜新市本级2024年“三公”经费预算安排情况说明：按照《中华人民共和国预算法》规定，经市人代会批准，公开市本级2024年财政拨款安排的“三公”经费预算总额为2229万元。其中：因公出国（境）费300万元；公务接待费400万元；公务用车购置及运行费1529万元，含公务用车购置费0万元、公务用车运行费1529万元。</t>
  </si>
  <si>
    <t xml:space="preserve">
   2026年“三公”经费预算总额较比上年减少9万元。其中：因公出国（境）费较上年减少5万元、公务接待费较上年减少15万元；公务用车购置及运行费增加11万元，“三公”经费预算总额下降5%。</t>
  </si>
  <si>
    <t>新邱区2026年基金预算收支平衡草案</t>
  </si>
  <si>
    <r>
      <rPr>
        <sz val="12"/>
        <rFont val="宋体"/>
        <charset val="134"/>
      </rPr>
      <t>项</t>
    </r>
    <r>
      <rPr>
        <sz val="12"/>
        <rFont val="Times New Roman"/>
        <charset val="134"/>
      </rPr>
      <t xml:space="preserve">                  </t>
    </r>
    <r>
      <rPr>
        <sz val="12"/>
        <rFont val="宋体"/>
        <charset val="134"/>
      </rPr>
      <t>目</t>
    </r>
  </si>
  <si>
    <r>
      <rPr>
        <sz val="12"/>
        <rFont val="宋体"/>
        <charset val="134"/>
      </rPr>
      <t>金</t>
    </r>
    <r>
      <rPr>
        <sz val="12"/>
        <rFont val="Times New Roman"/>
        <charset val="134"/>
      </rPr>
      <t xml:space="preserve">   </t>
    </r>
    <r>
      <rPr>
        <sz val="12"/>
        <rFont val="宋体"/>
        <charset val="134"/>
      </rPr>
      <t>额</t>
    </r>
  </si>
  <si>
    <t>一、基金预算收入</t>
  </si>
  <si>
    <t xml:space="preserve">  其中：专项转移支付收入</t>
  </si>
  <si>
    <t>三、债务转贷收入</t>
  </si>
  <si>
    <t>四、上年结转</t>
  </si>
  <si>
    <t xml:space="preserve">五、2026年基金预算支出 </t>
  </si>
  <si>
    <t>六、债务还本支出</t>
  </si>
  <si>
    <t>新邱区2026年政府性基金收入预算草案</t>
  </si>
  <si>
    <t>2026年</t>
  </si>
  <si>
    <t>2025年</t>
  </si>
  <si>
    <t>预算数</t>
  </si>
  <si>
    <t>完成数</t>
  </si>
  <si>
    <t>政府性基金收入合计</t>
  </si>
  <si>
    <t>散装水泥专项资金收入</t>
  </si>
  <si>
    <t>新型墙体材料专项基金收入</t>
  </si>
  <si>
    <t>城市公用事业附加收入</t>
  </si>
  <si>
    <t>国有土地收益基金收入</t>
  </si>
  <si>
    <t>农业土地开发资金收入</t>
  </si>
  <si>
    <t>国有土地使用权出让金收入</t>
  </si>
  <si>
    <t>彩票公益金</t>
  </si>
  <si>
    <t>污水处理费收入</t>
  </si>
  <si>
    <t>城市基础设施配套费收入</t>
  </si>
  <si>
    <t>彩票发行机构和彩票销售机构的业务费用</t>
  </si>
  <si>
    <t>其他基金收入</t>
  </si>
  <si>
    <t>新邱区2026年政府性基金预算支出预算草案</t>
  </si>
  <si>
    <t>2025年预算数</t>
  </si>
  <si>
    <t>政府性基金预算支出合计</t>
  </si>
  <si>
    <t xml:space="preserve">  文化体育与传媒支出</t>
  </si>
  <si>
    <t xml:space="preserve">  彩票公益金安排的支出</t>
  </si>
  <si>
    <t xml:space="preserve">  抗疫特别国债安排的支出</t>
  </si>
  <si>
    <t>新邱区本级2026年政府性基金收入预算草案</t>
  </si>
  <si>
    <t>新邱区本级2026年政府性基金预算支出预算草案</t>
  </si>
  <si>
    <t>新邱区2026年国有资本经营预算收入预算情况</t>
  </si>
  <si>
    <t>一、国有资本经营收入合计</t>
  </si>
  <si>
    <t>利润收入</t>
  </si>
  <si>
    <t xml:space="preserve">   煤炭企业利润收入</t>
  </si>
  <si>
    <t xml:space="preserve">   投资服务企业利润收入</t>
  </si>
  <si>
    <t xml:space="preserve"> 机械企业利润收入</t>
  </si>
  <si>
    <t xml:space="preserve"> 钢铁企业利润收入</t>
  </si>
  <si>
    <t xml:space="preserve"> 其他国有资本经营预算企业利润收入</t>
  </si>
  <si>
    <t>股利、股息收入</t>
  </si>
  <si>
    <t>产权转让收入</t>
  </si>
  <si>
    <t xml:space="preserve">       其他产权转让收入</t>
  </si>
  <si>
    <t>二、国有资本经营上级补助收入</t>
  </si>
  <si>
    <t>三、国有资本经营预算上年结余</t>
  </si>
  <si>
    <t>收  入  总  计</t>
  </si>
  <si>
    <t>新邱区2026年国有资本经营预算支出预算情况</t>
  </si>
  <si>
    <t>国有资本经营预算支出合计</t>
  </si>
  <si>
    <t>国有资本经营预算支出</t>
  </si>
  <si>
    <t xml:space="preserve">    解决历史遗留问题及改革成本支出</t>
  </si>
  <si>
    <t xml:space="preserve">    其他国有资本经营预算支出</t>
  </si>
  <si>
    <t>国有资本经营预算年终结余</t>
  </si>
  <si>
    <t>支  出  总  计</t>
  </si>
  <si>
    <t>新邱区本级2026年国有资本经营预算收入预算情况</t>
  </si>
  <si>
    <t>新邱区本级2026年国有资本经营预算支出预算情况</t>
  </si>
  <si>
    <t xml:space="preserve">        其他国有资本经营预算支出</t>
  </si>
  <si>
    <t>新邱区本级2026年社会保险基金预算收入预算表</t>
  </si>
  <si>
    <t>2025年执行数</t>
  </si>
  <si>
    <t>2026年预算数比2025年执行数</t>
  </si>
  <si>
    <t>社会保险基金收入合计</t>
  </si>
  <si>
    <t xml:space="preserve">  企业职工基本养老保险基金收入</t>
  </si>
  <si>
    <t xml:space="preserve">    企业职工基本养老保险费收入</t>
  </si>
  <si>
    <t xml:space="preserve">    企业职工基本养老保险基金财政补助收入</t>
  </si>
  <si>
    <t xml:space="preserve">    企业职工基本养老保险基金利息收入</t>
  </si>
  <si>
    <t xml:space="preserve">    其他企业职工基本养老保险基金收入</t>
  </si>
  <si>
    <t xml:space="preserve">  失业保险基金收入</t>
  </si>
  <si>
    <t xml:space="preserve">    失业保险费收入</t>
  </si>
  <si>
    <t xml:space="preserve">    失业保险基金利息收入</t>
  </si>
  <si>
    <t xml:space="preserve">    其他失业保险基金收入</t>
  </si>
  <si>
    <t xml:space="preserve">  城镇职工基本医疗保险基金收入</t>
  </si>
  <si>
    <t xml:space="preserve">    城镇职工基本医疗保险费收入</t>
  </si>
  <si>
    <t xml:space="preserve">    城镇职工基本医疗保险基金利息收入</t>
  </si>
  <si>
    <t xml:space="preserve">  工伤保险基金收入</t>
  </si>
  <si>
    <t xml:space="preserve">    工伤保险费收入</t>
  </si>
  <si>
    <t xml:space="preserve">    工伤保险基金财政补助收入</t>
  </si>
  <si>
    <t xml:space="preserve">    工伤保险基金利息收入</t>
  </si>
  <si>
    <t xml:space="preserve">  城镇居民基本医疗保险基金收入</t>
  </si>
  <si>
    <t xml:space="preserve">    城镇居民基本医疗保险基金缴费收入</t>
  </si>
  <si>
    <t xml:space="preserve">    城镇居民基本医疗保险基金财政补贴收入</t>
  </si>
  <si>
    <t xml:space="preserve">    城镇居民基本医疗保险基金利息收入</t>
  </si>
  <si>
    <t xml:space="preserve">  城乡居民基本养老保险基金收入</t>
  </si>
  <si>
    <t xml:space="preserve">    城乡居民基本养老保险基金缴费收入</t>
  </si>
  <si>
    <t xml:space="preserve">    城乡居民基本养老保险基金财政补贴收入</t>
  </si>
  <si>
    <t xml:space="preserve">    城乡居民基本养老保险基金利息收入</t>
  </si>
  <si>
    <t xml:space="preserve">    其他城乡居民基本养老保险基金收入</t>
  </si>
  <si>
    <t xml:space="preserve">  机关事业单位基本养老保险收入总计</t>
  </si>
  <si>
    <t xml:space="preserve">    机关事业单位基本养老保险费收入</t>
  </si>
  <si>
    <t xml:space="preserve">    机关事业单位基本养老保险基金财政补助收入</t>
  </si>
  <si>
    <t xml:space="preserve">    机关事业单位基本养老保险基金利息收入</t>
  </si>
  <si>
    <t xml:space="preserve">    转移收入</t>
  </si>
  <si>
    <t xml:space="preserve">    其他收入</t>
  </si>
  <si>
    <t xml:space="preserve">    社会保险基金预算上年结余</t>
  </si>
  <si>
    <t>新邱区本级2026年社会保险基金预算支出预算表</t>
  </si>
  <si>
    <t>社会保险基金支出合计</t>
  </si>
  <si>
    <t xml:space="preserve">  企业职工基本养老保险基金支出</t>
  </si>
  <si>
    <t xml:space="preserve">    基本养老金</t>
  </si>
  <si>
    <t xml:space="preserve">    丧葬抚恤补助</t>
  </si>
  <si>
    <t xml:space="preserve">    其他企业职工基本养老保险基金支出</t>
  </si>
  <si>
    <t xml:space="preserve">  失业保险基金支出</t>
  </si>
  <si>
    <t xml:space="preserve">    失业保险金</t>
  </si>
  <si>
    <t xml:space="preserve">    医疗保险费</t>
  </si>
  <si>
    <t xml:space="preserve">    其他失业保险基金支出</t>
  </si>
  <si>
    <t xml:space="preserve">  城镇职工基本医疗保险基金支出</t>
  </si>
  <si>
    <t xml:space="preserve">    城镇职工基本医疗保险统筹基金</t>
  </si>
  <si>
    <t xml:space="preserve">    城镇职工基本医疗保险个人账户基金</t>
  </si>
  <si>
    <t xml:space="preserve">  工伤保险基金支出</t>
  </si>
  <si>
    <t xml:space="preserve">    工伤保险待遇</t>
  </si>
  <si>
    <t xml:space="preserve">    劳动能力鉴定支出</t>
  </si>
  <si>
    <t xml:space="preserve">    工伤预防费用支出</t>
  </si>
  <si>
    <t xml:space="preserve">  城镇居民基本医疗保险基金支出</t>
  </si>
  <si>
    <t xml:space="preserve">    城镇居民基本医疗保险基金医疗待遇支出</t>
  </si>
  <si>
    <t xml:space="preserve">    大病医疗保险支出</t>
  </si>
  <si>
    <t xml:space="preserve">  城乡居民基本养老保险基金支出</t>
  </si>
  <si>
    <t xml:space="preserve">    基础养老金支出</t>
  </si>
  <si>
    <t xml:space="preserve">    个人账户养老金支出</t>
  </si>
  <si>
    <t xml:space="preserve">    丧葬抚恤补助支出</t>
  </si>
  <si>
    <t xml:space="preserve">    其他支出</t>
  </si>
  <si>
    <t xml:space="preserve">  机关事业单位基本养老保险支出总计</t>
  </si>
  <si>
    <t xml:space="preserve">    机关事业单位基本养老保险本年支出</t>
  </si>
  <si>
    <t xml:space="preserve">        基本养老金支出</t>
  </si>
  <si>
    <t xml:space="preserve">        转移支出</t>
  </si>
  <si>
    <t xml:space="preserve">        其他支出</t>
  </si>
  <si>
    <t xml:space="preserve">    社会保险基金预算年末滚存结余</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</si>
</sst>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Red]\-#,##0\ "/>
    <numFmt numFmtId="177" formatCode="#,##0_ "/>
    <numFmt numFmtId="178" formatCode="#,##0.0"/>
    <numFmt numFmtId="179" formatCode="0.00_ "/>
    <numFmt numFmtId="180" formatCode="0.00_);[Red]\(0.00\)"/>
    <numFmt numFmtId="181" formatCode="0_ "/>
    <numFmt numFmtId="182" formatCode="_ * #,##0.0_ ;_ * \-#,##0.0_ ;_ * &quot;-&quot;?_ ;_ @_ "/>
  </numFmts>
  <fonts count="52">
    <font>
      <sz val="11"/>
      <color theme="1"/>
      <name val="宋体"/>
      <charset val="134"/>
      <scheme val="minor"/>
    </font>
    <font>
      <b/>
      <sz val="18"/>
      <name val="宋体"/>
      <charset val="134"/>
    </font>
    <font>
      <sz val="12"/>
      <name val="宋体"/>
      <charset val="134"/>
    </font>
    <font>
      <b/>
      <sz val="11"/>
      <name val="宋体"/>
      <charset val="134"/>
    </font>
    <font>
      <b/>
      <sz val="12"/>
      <name val="宋体"/>
      <charset val="134"/>
    </font>
    <font>
      <sz val="11"/>
      <name val="宋体"/>
      <charset val="134"/>
    </font>
    <font>
      <sz val="14"/>
      <name val="Geneva"/>
      <charset val="134"/>
    </font>
    <font>
      <sz val="14"/>
      <name val="宋体"/>
      <charset val="134"/>
    </font>
    <font>
      <sz val="12"/>
      <name val="黑体"/>
      <charset val="134"/>
    </font>
    <font>
      <b/>
      <sz val="12"/>
      <name val="黑体"/>
      <charset val="134"/>
    </font>
    <font>
      <b/>
      <sz val="11"/>
      <color theme="1"/>
      <name val="宋体"/>
      <charset val="134"/>
      <scheme val="minor"/>
    </font>
    <font>
      <b/>
      <sz val="14"/>
      <name val="宋体"/>
      <charset val="134"/>
    </font>
    <font>
      <sz val="12"/>
      <name val="Times New Roman"/>
      <charset val="134"/>
    </font>
    <font>
      <sz val="12"/>
      <name val="仿宋"/>
      <charset val="134"/>
    </font>
    <font>
      <sz val="12"/>
      <color indexed="10"/>
      <name val="Times New Roman"/>
      <charset val="134"/>
    </font>
    <font>
      <sz val="10"/>
      <name val="宋体"/>
      <charset val="134"/>
    </font>
    <font>
      <b/>
      <sz val="21"/>
      <color indexed="8"/>
      <name val="黑体"/>
      <charset val="134"/>
    </font>
    <font>
      <b/>
      <sz val="11"/>
      <color indexed="8"/>
      <name val="黑体"/>
      <charset val="134"/>
    </font>
    <font>
      <sz val="12"/>
      <color indexed="8"/>
      <name val="黑体"/>
      <charset val="134"/>
    </font>
    <font>
      <b/>
      <sz val="10"/>
      <color indexed="8"/>
      <name val="黑体"/>
      <charset val="134"/>
    </font>
    <font>
      <sz val="10"/>
      <color indexed="8"/>
      <name val="黑体"/>
      <charset val="134"/>
    </font>
    <font>
      <sz val="10"/>
      <color indexed="8"/>
      <name val="宋体"/>
      <charset val="134"/>
    </font>
    <font>
      <sz val="11"/>
      <name val="黑体"/>
      <charset val="134"/>
    </font>
    <font>
      <sz val="12"/>
      <color indexed="8"/>
      <name val="宋体"/>
      <charset val="134"/>
    </font>
    <font>
      <b/>
      <sz val="16"/>
      <name val="宋体"/>
      <charset val="134"/>
    </font>
    <font>
      <b/>
      <sz val="18"/>
      <color indexed="8"/>
      <name val="宋体"/>
      <charset val="134"/>
    </font>
    <font>
      <b/>
      <sz val="12"/>
      <color indexed="8"/>
      <name val="宋体"/>
      <charset val="134"/>
    </font>
    <font>
      <b/>
      <sz val="22"/>
      <color indexed="8"/>
      <name val="宋体"/>
      <charset val="134"/>
    </font>
    <font>
      <sz val="16"/>
      <color indexed="8"/>
      <name val="宋体"/>
      <charset val="134"/>
    </font>
    <font>
      <b/>
      <sz val="16"/>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Geneva"/>
      <charset val="134"/>
    </font>
    <font>
      <sz val="10"/>
      <name val="Arial"/>
      <charset val="0"/>
    </font>
    <font>
      <b/>
      <sz val="12"/>
      <name val="Times New Roman"/>
      <charset val="134"/>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4" borderId="12"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13" applyNumberFormat="0" applyFill="0" applyAlignment="0" applyProtection="0">
      <alignment vertical="center"/>
    </xf>
    <xf numFmtId="0" fontId="36" fillId="0" borderId="13" applyNumberFormat="0" applyFill="0" applyAlignment="0" applyProtection="0">
      <alignment vertical="center"/>
    </xf>
    <xf numFmtId="0" fontId="37" fillId="0" borderId="14" applyNumberFormat="0" applyFill="0" applyAlignment="0" applyProtection="0">
      <alignment vertical="center"/>
    </xf>
    <xf numFmtId="0" fontId="37" fillId="0" borderId="0" applyNumberFormat="0" applyFill="0" applyBorder="0" applyAlignment="0" applyProtection="0">
      <alignment vertical="center"/>
    </xf>
    <xf numFmtId="0" fontId="38" fillId="5" borderId="15" applyNumberFormat="0" applyAlignment="0" applyProtection="0">
      <alignment vertical="center"/>
    </xf>
    <xf numFmtId="0" fontId="39" fillId="6" borderId="16" applyNumberFormat="0" applyAlignment="0" applyProtection="0">
      <alignment vertical="center"/>
    </xf>
    <xf numFmtId="0" fontId="40" fillId="6" borderId="15" applyNumberFormat="0" applyAlignment="0" applyProtection="0">
      <alignment vertical="center"/>
    </xf>
    <xf numFmtId="0" fontId="41" fillId="7" borderId="17" applyNumberFormat="0" applyAlignment="0" applyProtection="0">
      <alignment vertical="center"/>
    </xf>
    <xf numFmtId="0" fontId="42" fillId="0" borderId="18" applyNumberFormat="0" applyFill="0" applyAlignment="0" applyProtection="0">
      <alignment vertical="center"/>
    </xf>
    <xf numFmtId="0" fontId="43" fillId="0" borderId="19" applyNumberFormat="0" applyFill="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8" fillId="12" borderId="0" applyNumberFormat="0" applyBorder="0" applyAlignment="0" applyProtection="0">
      <alignment vertical="center"/>
    </xf>
    <xf numFmtId="0" fontId="48"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8" fillId="16" borderId="0" applyNumberFormat="0" applyBorder="0" applyAlignment="0" applyProtection="0">
      <alignment vertical="center"/>
    </xf>
    <xf numFmtId="0" fontId="48" fillId="17" borderId="0" applyNumberFormat="0" applyBorder="0" applyAlignment="0" applyProtection="0">
      <alignment vertical="center"/>
    </xf>
    <xf numFmtId="0" fontId="47" fillId="18" borderId="0" applyNumberFormat="0" applyBorder="0" applyAlignment="0" applyProtection="0">
      <alignment vertical="center"/>
    </xf>
    <xf numFmtId="0" fontId="47" fillId="19"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7" fillId="22" borderId="0" applyNumberFormat="0" applyBorder="0" applyAlignment="0" applyProtection="0">
      <alignment vertical="center"/>
    </xf>
    <xf numFmtId="0" fontId="47" fillId="23" borderId="0" applyNumberFormat="0" applyBorder="0" applyAlignment="0" applyProtection="0">
      <alignment vertical="center"/>
    </xf>
    <xf numFmtId="0" fontId="48" fillId="24" borderId="0" applyNumberFormat="0" applyBorder="0" applyAlignment="0" applyProtection="0">
      <alignment vertical="center"/>
    </xf>
    <xf numFmtId="0" fontId="48" fillId="25" borderId="0" applyNumberFormat="0" applyBorder="0" applyAlignment="0" applyProtection="0">
      <alignment vertical="center"/>
    </xf>
    <xf numFmtId="0" fontId="47" fillId="26" borderId="0" applyNumberFormat="0" applyBorder="0" applyAlignment="0" applyProtection="0">
      <alignment vertical="center"/>
    </xf>
    <xf numFmtId="0" fontId="47" fillId="27" borderId="0" applyNumberFormat="0" applyBorder="0" applyAlignment="0" applyProtection="0">
      <alignment vertical="center"/>
    </xf>
    <xf numFmtId="0" fontId="48" fillId="28" borderId="0" applyNumberFormat="0" applyBorder="0" applyAlignment="0" applyProtection="0">
      <alignment vertical="center"/>
    </xf>
    <xf numFmtId="0" fontId="48" fillId="29" borderId="0" applyNumberFormat="0" applyBorder="0" applyAlignment="0" applyProtection="0">
      <alignment vertical="center"/>
    </xf>
    <xf numFmtId="0" fontId="47" fillId="30" borderId="0" applyNumberFormat="0" applyBorder="0" applyAlignment="0" applyProtection="0">
      <alignment vertical="center"/>
    </xf>
    <xf numFmtId="0" fontId="47" fillId="31" borderId="0" applyNumberFormat="0" applyBorder="0" applyAlignment="0" applyProtection="0">
      <alignment vertical="center"/>
    </xf>
    <xf numFmtId="0" fontId="48" fillId="32" borderId="0" applyNumberFormat="0" applyBorder="0" applyAlignment="0" applyProtection="0">
      <alignment vertical="center"/>
    </xf>
    <xf numFmtId="0" fontId="48" fillId="33" borderId="0" applyNumberFormat="0" applyBorder="0" applyAlignment="0" applyProtection="0">
      <alignment vertical="center"/>
    </xf>
    <xf numFmtId="0" fontId="47" fillId="34" borderId="0" applyNumberFormat="0" applyBorder="0" applyAlignment="0" applyProtection="0">
      <alignment vertical="center"/>
    </xf>
    <xf numFmtId="0" fontId="2" fillId="0" borderId="0"/>
    <xf numFmtId="0" fontId="2" fillId="0" borderId="0">
      <alignment vertical="center"/>
    </xf>
    <xf numFmtId="0" fontId="2" fillId="0" borderId="0">
      <alignment vertical="center"/>
    </xf>
    <xf numFmtId="0" fontId="49" fillId="0" borderId="0"/>
    <xf numFmtId="0" fontId="2" fillId="0" borderId="0"/>
    <xf numFmtId="0" fontId="2" fillId="0" borderId="0"/>
    <xf numFmtId="0" fontId="12" fillId="0" borderId="0"/>
    <xf numFmtId="0" fontId="2" fillId="0" borderId="0">
      <alignment vertical="center"/>
    </xf>
    <xf numFmtId="0" fontId="12" fillId="0" borderId="0"/>
    <xf numFmtId="0" fontId="2" fillId="0" borderId="0">
      <alignment vertical="center"/>
    </xf>
    <xf numFmtId="43" fontId="2" fillId="0" borderId="0" applyFont="0" applyFill="0" applyBorder="0" applyAlignment="0" applyProtection="0"/>
    <xf numFmtId="0" fontId="2" fillId="0" borderId="0"/>
    <xf numFmtId="0" fontId="50" fillId="0" borderId="0"/>
  </cellStyleXfs>
  <cellXfs count="256">
    <xf numFmtId="0" fontId="0" fillId="0" borderId="0" xfId="0">
      <alignment vertical="center"/>
    </xf>
    <xf numFmtId="0" fontId="1" fillId="0" borderId="0" xfId="49" applyFont="1" applyFill="1" applyBorder="1" applyAlignment="1">
      <alignment horizontal="center" vertical="center"/>
    </xf>
    <xf numFmtId="0" fontId="2" fillId="0" borderId="0" xfId="60" applyFont="1" applyFill="1" applyBorder="1" applyAlignment="1"/>
    <xf numFmtId="0" fontId="2" fillId="0" borderId="0" xfId="53" applyFont="1" applyFill="1" applyBorder="1" applyAlignment="1"/>
    <xf numFmtId="0" fontId="2" fillId="0" borderId="1" xfId="49" applyFont="1" applyFill="1" applyBorder="1" applyAlignment="1">
      <alignment horizontal="right"/>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4" xfId="49" applyFont="1" applyFill="1" applyBorder="1" applyAlignment="1">
      <alignment horizontal="center" vertical="center" wrapText="1"/>
    </xf>
    <xf numFmtId="0" fontId="2" fillId="0" borderId="0" xfId="60" applyFont="1" applyFill="1" applyBorder="1" applyAlignment="1">
      <alignment horizontal="center" vertical="center" wrapText="1"/>
    </xf>
    <xf numFmtId="0" fontId="3" fillId="0" borderId="2" xfId="49" applyFont="1" applyFill="1" applyBorder="1" applyAlignment="1">
      <alignment horizontal="left"/>
    </xf>
    <xf numFmtId="176" fontId="3" fillId="0" borderId="2" xfId="49" applyNumberFormat="1" applyFont="1" applyFill="1" applyBorder="1" applyAlignment="1">
      <alignment horizontal="center" vertical="center"/>
    </xf>
    <xf numFmtId="9" fontId="3" fillId="0" borderId="2" xfId="3" applyFont="1" applyFill="1" applyBorder="1" applyAlignment="1" applyProtection="1">
      <alignment horizontal="center" vertical="center"/>
    </xf>
    <xf numFmtId="0" fontId="4" fillId="0" borderId="0" xfId="60" applyFont="1" applyFill="1" applyBorder="1" applyAlignment="1">
      <alignment horizontal="center"/>
    </xf>
    <xf numFmtId="0" fontId="5" fillId="0" borderId="2" xfId="49" applyFont="1" applyFill="1" applyBorder="1" applyAlignment="1">
      <alignment horizontal="left"/>
    </xf>
    <xf numFmtId="176" fontId="3" fillId="0" borderId="2" xfId="49" applyNumberFormat="1" applyFont="1" applyFill="1" applyBorder="1" applyAlignment="1"/>
    <xf numFmtId="176" fontId="5" fillId="0" borderId="2" xfId="49" applyNumberFormat="1" applyFont="1" applyFill="1" applyBorder="1" applyAlignment="1"/>
    <xf numFmtId="176" fontId="3" fillId="2" borderId="2" xfId="49" applyNumberFormat="1" applyFont="1" applyFill="1" applyBorder="1" applyAlignment="1">
      <alignment horizontal="center"/>
    </xf>
    <xf numFmtId="9" fontId="3" fillId="2" borderId="2" xfId="3" applyFont="1" applyFill="1" applyBorder="1" applyAlignment="1" applyProtection="1">
      <alignment horizontal="center"/>
    </xf>
    <xf numFmtId="176" fontId="5" fillId="2" borderId="2" xfId="49" applyNumberFormat="1" applyFont="1" applyFill="1" applyBorder="1" applyAlignment="1"/>
    <xf numFmtId="9" fontId="5" fillId="2" borderId="2" xfId="3" applyFont="1" applyFill="1" applyBorder="1" applyAlignment="1" applyProtection="1"/>
    <xf numFmtId="0" fontId="0" fillId="0" borderId="2" xfId="0" applyBorder="1">
      <alignment vertical="center"/>
    </xf>
    <xf numFmtId="0" fontId="0" fillId="0" borderId="0" xfId="0" applyFill="1">
      <alignment vertical="center"/>
    </xf>
    <xf numFmtId="0" fontId="3" fillId="0" borderId="2" xfId="49" applyFont="1" applyFill="1" applyBorder="1" applyAlignment="1">
      <alignment horizontal="center" vertical="center"/>
    </xf>
    <xf numFmtId="0" fontId="2" fillId="0" borderId="0" xfId="60" applyFont="1" applyFill="1" applyBorder="1" applyAlignment="1">
      <alignment horizontal="center" vertical="center"/>
    </xf>
    <xf numFmtId="9" fontId="3" fillId="0" borderId="2" xfId="49" applyNumberFormat="1" applyFont="1" applyFill="1" applyBorder="1" applyAlignment="1">
      <alignment horizontal="center" vertical="center"/>
    </xf>
    <xf numFmtId="177" fontId="2" fillId="0" borderId="0" xfId="60" applyNumberFormat="1" applyFont="1" applyFill="1" applyBorder="1" applyAlignment="1">
      <alignment horizontal="center"/>
    </xf>
    <xf numFmtId="0" fontId="2" fillId="0" borderId="0" xfId="60" applyFont="1" applyFill="1" applyBorder="1" applyAlignment="1">
      <alignment horizontal="center"/>
    </xf>
    <xf numFmtId="0" fontId="2" fillId="2" borderId="0" xfId="60" applyFont="1" applyFill="1" applyAlignment="1">
      <alignment horizontal="center"/>
    </xf>
    <xf numFmtId="176" fontId="5" fillId="0" borderId="2" xfId="49" applyNumberFormat="1" applyFont="1" applyFill="1" applyBorder="1" applyAlignment="1">
      <alignment vertical="center"/>
    </xf>
    <xf numFmtId="9" fontId="5" fillId="0" borderId="2" xfId="3" applyFont="1" applyFill="1" applyBorder="1" applyAlignment="1" applyProtection="1">
      <alignment horizontal="right" vertical="center"/>
    </xf>
    <xf numFmtId="176" fontId="5" fillId="0" borderId="2" xfId="49" applyNumberFormat="1" applyFont="1" applyFill="1" applyBorder="1" applyAlignment="1">
      <alignment horizontal="right" vertical="center"/>
    </xf>
    <xf numFmtId="0" fontId="2" fillId="2" borderId="0" xfId="60" applyFont="1" applyFill="1"/>
    <xf numFmtId="9" fontId="5" fillId="0" borderId="2" xfId="49" applyNumberFormat="1" applyFont="1" applyFill="1" applyBorder="1" applyAlignment="1">
      <alignment vertical="center"/>
    </xf>
    <xf numFmtId="176" fontId="3" fillId="2" borderId="2" xfId="49" applyNumberFormat="1" applyFont="1" applyFill="1" applyBorder="1" applyAlignment="1">
      <alignment horizontal="center" vertical="center"/>
    </xf>
    <xf numFmtId="9" fontId="3" fillId="2" borderId="2" xfId="3" applyFont="1" applyFill="1" applyBorder="1" applyAlignment="1" applyProtection="1">
      <alignment horizontal="center" vertical="center"/>
    </xf>
    <xf numFmtId="176" fontId="3" fillId="2" borderId="2" xfId="49" applyNumberFormat="1" applyFont="1" applyFill="1" applyBorder="1" applyAlignment="1"/>
    <xf numFmtId="9" fontId="3" fillId="2" borderId="2" xfId="3" applyFont="1" applyFill="1" applyBorder="1" applyAlignment="1" applyProtection="1"/>
    <xf numFmtId="176" fontId="5" fillId="2" borderId="2" xfId="49" applyNumberFormat="1" applyFont="1" applyFill="1" applyBorder="1" applyAlignment="1">
      <alignment vertical="center"/>
    </xf>
    <xf numFmtId="9" fontId="5" fillId="2" borderId="2" xfId="3" applyFont="1" applyFill="1" applyBorder="1" applyAlignment="1" applyProtection="1">
      <alignment vertical="center"/>
    </xf>
    <xf numFmtId="0" fontId="0" fillId="0" borderId="0" xfId="0" applyFont="1">
      <alignment vertical="center"/>
    </xf>
    <xf numFmtId="176" fontId="3" fillId="0" borderId="2" xfId="49" applyNumberFormat="1" applyFont="1" applyFill="1" applyBorder="1" applyAlignment="1">
      <alignment horizontal="center"/>
    </xf>
    <xf numFmtId="9" fontId="3" fillId="0" borderId="2" xfId="49" applyNumberFormat="1" applyFont="1" applyFill="1" applyBorder="1" applyAlignment="1">
      <alignment horizontal="center"/>
    </xf>
    <xf numFmtId="9" fontId="3" fillId="0" borderId="2" xfId="49" applyNumberFormat="1" applyFont="1" applyFill="1" applyBorder="1" applyAlignment="1"/>
    <xf numFmtId="177" fontId="2" fillId="0" borderId="0" xfId="60" applyNumberFormat="1" applyFont="1" applyFill="1" applyBorder="1" applyAlignment="1"/>
    <xf numFmtId="9" fontId="5" fillId="0" borderId="2" xfId="49" applyNumberFormat="1" applyFont="1" applyFill="1" applyBorder="1" applyAlignment="1"/>
    <xf numFmtId="176" fontId="5" fillId="0" borderId="2" xfId="49" applyNumberFormat="1" applyFont="1" applyFill="1" applyBorder="1" applyAlignment="1">
      <alignment horizontal="right"/>
    </xf>
    <xf numFmtId="3" fontId="1" fillId="0" borderId="0" xfId="55" applyNumberFormat="1" applyFont="1" applyFill="1" applyBorder="1" applyAlignment="1">
      <alignment horizontal="center" vertical="center"/>
    </xf>
    <xf numFmtId="0" fontId="2" fillId="0" borderId="0" xfId="0" applyFont="1" applyFill="1" applyBorder="1" applyAlignment="1"/>
    <xf numFmtId="0" fontId="6" fillId="0" borderId="0" xfId="52" applyFont="1" applyFill="1"/>
    <xf numFmtId="0" fontId="7" fillId="0" borderId="1" xfId="52" applyFont="1" applyFill="1" applyBorder="1" applyAlignment="1">
      <alignment horizontal="right"/>
    </xf>
    <xf numFmtId="0" fontId="7" fillId="0" borderId="2" xfId="52" applyFont="1" applyFill="1" applyBorder="1" applyAlignment="1">
      <alignment horizontal="center" vertical="center" wrapText="1"/>
    </xf>
    <xf numFmtId="0" fontId="2" fillId="0" borderId="2" xfId="52" applyFont="1" applyFill="1" applyBorder="1" applyAlignment="1">
      <alignment horizontal="center" vertical="center" wrapText="1"/>
    </xf>
    <xf numFmtId="0" fontId="8" fillId="0" borderId="2" xfId="52" applyFont="1" applyFill="1" applyBorder="1" applyAlignment="1">
      <alignment horizontal="left" vertical="center" wrapText="1"/>
    </xf>
    <xf numFmtId="177" fontId="2" fillId="0" borderId="2" xfId="59" applyNumberFormat="1" applyFont="1" applyFill="1" applyBorder="1" applyAlignment="1">
      <alignment horizontal="right" vertical="center"/>
    </xf>
    <xf numFmtId="3" fontId="2" fillId="0" borderId="2" xfId="52" applyNumberFormat="1" applyFont="1" applyFill="1" applyBorder="1" applyAlignment="1" applyProtection="1">
      <alignment horizontal="left" vertical="center" indent="1"/>
    </xf>
    <xf numFmtId="0" fontId="9" fillId="0" borderId="2" xfId="52" applyFont="1" applyFill="1" applyBorder="1" applyAlignment="1">
      <alignment horizontal="center" vertical="center" wrapText="1"/>
    </xf>
    <xf numFmtId="0" fontId="7" fillId="0" borderId="0" xfId="52" applyFont="1" applyFill="1" applyAlignment="1">
      <alignment horizontal="right"/>
    </xf>
    <xf numFmtId="177" fontId="4" fillId="0" borderId="2" xfId="58" applyNumberFormat="1" applyFont="1" applyFill="1" applyBorder="1" applyAlignment="1">
      <alignment vertical="center"/>
    </xf>
    <xf numFmtId="0" fontId="2" fillId="0" borderId="2" xfId="52" applyFont="1" applyFill="1" applyBorder="1" applyAlignment="1">
      <alignment horizontal="left" vertical="center" wrapText="1" indent="1"/>
    </xf>
    <xf numFmtId="177" fontId="2" fillId="0" borderId="2" xfId="58" applyNumberFormat="1" applyFont="1" applyFill="1" applyBorder="1" applyAlignment="1">
      <alignment vertical="center"/>
    </xf>
    <xf numFmtId="0" fontId="2" fillId="0" borderId="2" xfId="52" applyFont="1" applyFill="1" applyBorder="1" applyAlignment="1">
      <alignment horizontal="left" vertical="center" wrapText="1" indent="2"/>
    </xf>
    <xf numFmtId="0" fontId="10" fillId="0" borderId="0" xfId="0" applyFont="1" applyAlignment="1">
      <alignment vertical="center"/>
    </xf>
    <xf numFmtId="0" fontId="0" fillId="0" borderId="0" xfId="0" applyAlignment="1">
      <alignment vertical="center"/>
    </xf>
    <xf numFmtId="3" fontId="1" fillId="0" borderId="0" xfId="55" applyNumberFormat="1" applyFont="1" applyFill="1" applyAlignment="1">
      <alignment horizontal="center" vertical="center"/>
    </xf>
    <xf numFmtId="0" fontId="6" fillId="0" borderId="0" xfId="52" applyFont="1" applyFill="1" applyAlignment="1">
      <alignment horizontal="center"/>
    </xf>
    <xf numFmtId="0" fontId="11" fillId="0" borderId="5" xfId="52" applyFont="1" applyFill="1" applyBorder="1" applyAlignment="1">
      <alignment horizontal="center" vertical="center" wrapText="1"/>
    </xf>
    <xf numFmtId="0" fontId="4" fillId="0" borderId="2" xfId="52" applyFont="1" applyFill="1" applyBorder="1" applyAlignment="1">
      <alignment horizontal="center" vertical="center" wrapText="1"/>
    </xf>
    <xf numFmtId="0" fontId="4" fillId="0" borderId="0" xfId="0" applyFont="1" applyFill="1" applyBorder="1" applyAlignment="1"/>
    <xf numFmtId="0" fontId="11" fillId="0" borderId="6" xfId="52" applyFont="1" applyFill="1" applyBorder="1" applyAlignment="1">
      <alignment horizontal="center" vertical="center" wrapText="1"/>
    </xf>
    <xf numFmtId="177" fontId="2" fillId="0" borderId="2" xfId="59" applyNumberFormat="1" applyFont="1" applyFill="1" applyBorder="1" applyAlignment="1">
      <alignment horizontal="center" vertical="center"/>
    </xf>
    <xf numFmtId="3" fontId="2" fillId="0" borderId="2" xfId="52" applyNumberFormat="1" applyFont="1" applyFill="1" applyBorder="1" applyAlignment="1" applyProtection="1">
      <alignment horizontal="center" vertical="center"/>
    </xf>
    <xf numFmtId="0" fontId="0" fillId="0" borderId="0" xfId="0" applyBorder="1">
      <alignment vertical="center"/>
    </xf>
    <xf numFmtId="3" fontId="1" fillId="0" borderId="0" xfId="55" applyNumberFormat="1" applyFont="1" applyFill="1" applyBorder="1" applyAlignment="1">
      <alignment horizontal="center"/>
    </xf>
    <xf numFmtId="0" fontId="2" fillId="0" borderId="5" xfId="52" applyFont="1" applyFill="1" applyBorder="1" applyAlignment="1">
      <alignment horizontal="center" vertical="center" wrapText="1"/>
    </xf>
    <xf numFmtId="0" fontId="2" fillId="0" borderId="6" xfId="52" applyFont="1" applyFill="1" applyBorder="1" applyAlignment="1">
      <alignment horizontal="center" vertical="center" wrapText="1"/>
    </xf>
    <xf numFmtId="177" fontId="5" fillId="0" borderId="2" xfId="1" applyNumberFormat="1" applyFont="1" applyFill="1" applyBorder="1" applyAlignment="1">
      <alignment horizontal="right" vertical="center"/>
    </xf>
    <xf numFmtId="177" fontId="2" fillId="0" borderId="2" xfId="50" applyNumberFormat="1" applyFont="1" applyFill="1" applyBorder="1" applyAlignment="1">
      <alignment vertical="center"/>
    </xf>
    <xf numFmtId="0" fontId="2" fillId="0" borderId="2" xfId="57" applyNumberFormat="1" applyFont="1" applyFill="1" applyBorder="1" applyAlignment="1" applyProtection="1">
      <alignment horizontal="left" vertical="center"/>
    </xf>
    <xf numFmtId="0" fontId="2" fillId="0" borderId="0" xfId="0" applyFont="1" applyFill="1" applyAlignment="1">
      <alignment horizontal="center"/>
    </xf>
    <xf numFmtId="0" fontId="2" fillId="0" borderId="0" xfId="0" applyFont="1" applyFill="1" applyBorder="1" applyAlignment="1">
      <alignment horizontal="center"/>
    </xf>
    <xf numFmtId="0" fontId="12" fillId="0" borderId="0" xfId="57" applyFill="1"/>
    <xf numFmtId="0" fontId="13" fillId="0" borderId="0" xfId="57" applyFont="1" applyFill="1"/>
    <xf numFmtId="0" fontId="1" fillId="0" borderId="0" xfId="57" applyFont="1" applyFill="1" applyAlignment="1">
      <alignment horizontal="center" vertical="center"/>
    </xf>
    <xf numFmtId="0" fontId="0" fillId="0" borderId="0" xfId="57" applyFont="1" applyFill="1"/>
    <xf numFmtId="0" fontId="5" fillId="0" borderId="1" xfId="57" applyFont="1" applyFill="1" applyBorder="1" applyAlignment="1">
      <alignment horizontal="right" vertical="center"/>
    </xf>
    <xf numFmtId="0" fontId="4" fillId="0" borderId="2" xfId="57" applyFont="1" applyFill="1" applyBorder="1" applyAlignment="1">
      <alignment horizontal="center" vertical="center" wrapText="1"/>
    </xf>
    <xf numFmtId="0" fontId="4" fillId="0" borderId="2" xfId="57" applyFont="1" applyFill="1" applyBorder="1" applyAlignment="1">
      <alignment horizontal="center" vertical="center"/>
    </xf>
    <xf numFmtId="0" fontId="4" fillId="0" borderId="2" xfId="57" applyNumberFormat="1" applyFont="1" applyFill="1" applyBorder="1" applyAlignment="1" applyProtection="1">
      <alignment horizontal="left" vertical="center"/>
    </xf>
    <xf numFmtId="177" fontId="4" fillId="0" borderId="2" xfId="57" applyNumberFormat="1" applyFont="1" applyFill="1" applyBorder="1" applyAlignment="1">
      <alignment horizontal="right" vertical="center"/>
    </xf>
    <xf numFmtId="178" fontId="4" fillId="0" borderId="2" xfId="57" applyNumberFormat="1" applyFont="1" applyFill="1" applyBorder="1" applyAlignment="1">
      <alignment horizontal="right" vertical="center"/>
    </xf>
    <xf numFmtId="0" fontId="0" fillId="0" borderId="2" xfId="57" applyNumberFormat="1" applyFont="1" applyFill="1" applyBorder="1" applyAlignment="1" applyProtection="1">
      <alignment horizontal="left" vertical="center"/>
    </xf>
    <xf numFmtId="177" fontId="0" fillId="0" borderId="2" xfId="57" applyNumberFormat="1" applyFont="1" applyFill="1" applyBorder="1" applyAlignment="1">
      <alignment horizontal="right" vertical="center"/>
    </xf>
    <xf numFmtId="177" fontId="2" fillId="0" borderId="2" xfId="57" applyNumberFormat="1" applyFont="1" applyFill="1" applyBorder="1" applyAlignment="1">
      <alignment horizontal="right" vertical="center"/>
    </xf>
    <xf numFmtId="178" fontId="2" fillId="0" borderId="2" xfId="57" applyNumberFormat="1" applyFont="1" applyFill="1" applyBorder="1" applyAlignment="1">
      <alignment horizontal="right" vertical="center"/>
    </xf>
    <xf numFmtId="0" fontId="1" fillId="0" borderId="0" xfId="57" applyFont="1" applyFill="1" applyBorder="1" applyAlignment="1">
      <alignment horizontal="center"/>
    </xf>
    <xf numFmtId="0" fontId="12" fillId="0" borderId="0" xfId="57" applyFont="1" applyFill="1" applyBorder="1" applyAlignment="1"/>
    <xf numFmtId="0" fontId="1" fillId="0" borderId="0" xfId="57" applyFont="1" applyFill="1" applyAlignment="1">
      <alignment horizontal="center"/>
    </xf>
    <xf numFmtId="0" fontId="12" fillId="0" borderId="0" xfId="57" applyFont="1" applyFill="1" applyAlignment="1"/>
    <xf numFmtId="0" fontId="2" fillId="0" borderId="0" xfId="57" applyFont="1" applyFill="1" applyAlignment="1"/>
    <xf numFmtId="0" fontId="2" fillId="0" borderId="1" xfId="57" applyFont="1" applyFill="1" applyBorder="1" applyAlignment="1">
      <alignment horizontal="right"/>
    </xf>
    <xf numFmtId="0" fontId="4" fillId="0" borderId="5" xfId="57" applyFont="1" applyFill="1" applyBorder="1" applyAlignment="1">
      <alignment horizontal="right" vertical="center"/>
    </xf>
    <xf numFmtId="0" fontId="4" fillId="0" borderId="5" xfId="57" applyFont="1" applyFill="1" applyBorder="1" applyAlignment="1">
      <alignment horizontal="center" vertical="center"/>
    </xf>
    <xf numFmtId="0" fontId="4" fillId="0" borderId="6" xfId="57" applyFont="1" applyFill="1" applyBorder="1" applyAlignment="1">
      <alignment horizontal="left" vertical="center"/>
    </xf>
    <xf numFmtId="0" fontId="4" fillId="0" borderId="6" xfId="57" applyFont="1" applyFill="1" applyBorder="1" applyAlignment="1">
      <alignment horizontal="center" vertical="center"/>
    </xf>
    <xf numFmtId="0" fontId="4" fillId="0" borderId="3" xfId="57" applyFont="1" applyFill="1" applyBorder="1" applyAlignment="1">
      <alignment horizontal="center" vertical="center"/>
    </xf>
    <xf numFmtId="49" fontId="2" fillId="0" borderId="3" xfId="57" applyNumberFormat="1" applyFont="1" applyFill="1" applyBorder="1" applyAlignment="1">
      <alignment horizontal="left" vertical="center"/>
    </xf>
    <xf numFmtId="0" fontId="14" fillId="0" borderId="0" xfId="57" applyFont="1" applyFill="1"/>
    <xf numFmtId="0" fontId="5" fillId="0" borderId="1" xfId="57" applyFont="1" applyFill="1" applyBorder="1" applyAlignment="1">
      <alignment horizontal="right"/>
    </xf>
    <xf numFmtId="49" fontId="0" fillId="0" borderId="3" xfId="57" applyNumberFormat="1" applyFont="1" applyFill="1" applyBorder="1" applyAlignment="1">
      <alignment horizontal="left" vertical="center"/>
    </xf>
    <xf numFmtId="0" fontId="2" fillId="0" borderId="0" xfId="0" applyFont="1" applyFill="1" applyBorder="1" applyAlignment="1">
      <alignment vertical="center"/>
    </xf>
    <xf numFmtId="0" fontId="2" fillId="0" borderId="0" xfId="51" applyFont="1" applyFill="1" applyAlignment="1">
      <alignment vertical="center"/>
    </xf>
    <xf numFmtId="0" fontId="2" fillId="0" borderId="0" xfId="51" applyFill="1" applyAlignment="1">
      <alignment vertical="center"/>
    </xf>
    <xf numFmtId="0" fontId="2" fillId="0" borderId="0" xfId="51" applyFill="1" applyAlignment="1">
      <alignment horizontal="center" vertical="center"/>
    </xf>
    <xf numFmtId="3" fontId="0" fillId="0" borderId="0" xfId="55" applyNumberFormat="1" applyFont="1" applyFill="1" applyAlignment="1">
      <alignment vertical="center"/>
    </xf>
    <xf numFmtId="3" fontId="5" fillId="0" borderId="0" xfId="55" applyNumberFormat="1" applyFont="1" applyFill="1" applyAlignment="1">
      <alignment horizontal="right" vertical="center"/>
    </xf>
    <xf numFmtId="3" fontId="2" fillId="0" borderId="2" xfId="55" applyNumberFormat="1" applyFont="1" applyFill="1" applyBorder="1" applyAlignment="1">
      <alignment horizontal="center" vertical="center" wrapText="1"/>
    </xf>
    <xf numFmtId="3" fontId="4" fillId="0" borderId="2" xfId="51" applyNumberFormat="1" applyFont="1" applyFill="1" applyBorder="1" applyAlignment="1">
      <alignment vertical="center"/>
    </xf>
    <xf numFmtId="3" fontId="2" fillId="0" borderId="2" xfId="51" applyNumberFormat="1" applyFont="1" applyFill="1" applyBorder="1" applyAlignment="1">
      <alignment vertical="center"/>
    </xf>
    <xf numFmtId="0" fontId="2" fillId="0" borderId="0" xfId="51" applyFont="1" applyFill="1" applyAlignment="1">
      <alignment horizontal="center" vertical="center"/>
    </xf>
    <xf numFmtId="3" fontId="4" fillId="0" borderId="2" xfId="51" applyNumberFormat="1" applyFont="1" applyFill="1" applyBorder="1" applyAlignment="1">
      <alignment horizontal="center" vertical="center"/>
    </xf>
    <xf numFmtId="0" fontId="1" fillId="0" borderId="0" xfId="54" applyFont="1" applyFill="1" applyAlignment="1">
      <alignment horizontal="center" vertical="center" wrapText="1"/>
    </xf>
    <xf numFmtId="0" fontId="1" fillId="0" borderId="0" xfId="54" applyFont="1" applyFill="1" applyAlignment="1">
      <alignment horizontal="center" vertical="center"/>
    </xf>
    <xf numFmtId="0" fontId="7" fillId="0" borderId="0" xfId="54" applyFont="1"/>
    <xf numFmtId="0" fontId="7" fillId="0" borderId="0" xfId="54" applyFont="1" applyAlignment="1">
      <alignment horizontal="right"/>
    </xf>
    <xf numFmtId="0" fontId="7" fillId="0" borderId="2" xfId="54" applyFont="1" applyBorder="1" applyAlignment="1">
      <alignment horizontal="center" vertical="center" wrapText="1"/>
    </xf>
    <xf numFmtId="0" fontId="11" fillId="0" borderId="2" xfId="54" applyFont="1" applyBorder="1" applyAlignment="1">
      <alignment horizontal="left" vertical="center" wrapText="1"/>
    </xf>
    <xf numFmtId="177" fontId="7" fillId="0" borderId="2" xfId="54" applyNumberFormat="1" applyFont="1" applyBorder="1" applyAlignment="1">
      <alignment horizontal="right" vertical="center" wrapText="1"/>
    </xf>
    <xf numFmtId="0" fontId="7" fillId="0" borderId="2" xfId="54" applyFont="1" applyFill="1" applyBorder="1" applyAlignment="1">
      <alignment horizontal="left" vertical="center" wrapText="1"/>
    </xf>
    <xf numFmtId="177" fontId="7" fillId="0" borderId="2" xfId="54" applyNumberFormat="1" applyFont="1" applyFill="1" applyBorder="1" applyAlignment="1">
      <alignment horizontal="right" vertical="center" wrapText="1"/>
    </xf>
    <xf numFmtId="0" fontId="7" fillId="0" borderId="2" xfId="54" applyFont="1" applyBorder="1" applyAlignment="1">
      <alignment horizontal="left" vertical="center" wrapText="1"/>
    </xf>
    <xf numFmtId="0" fontId="7" fillId="0" borderId="7" xfId="54" applyFont="1" applyBorder="1" applyAlignment="1">
      <alignment horizontal="left" vertical="top" wrapText="1"/>
    </xf>
    <xf numFmtId="0" fontId="7" fillId="0" borderId="7" xfId="54" applyFont="1" applyBorder="1" applyAlignment="1">
      <alignment horizontal="left" vertical="top"/>
    </xf>
    <xf numFmtId="0" fontId="7" fillId="0" borderId="7" xfId="54" applyFont="1" applyFill="1" applyBorder="1" applyAlignment="1">
      <alignment horizontal="center" vertical="top" wrapText="1"/>
    </xf>
    <xf numFmtId="0" fontId="7" fillId="0" borderId="0" xfId="54" applyFont="1" applyAlignment="1">
      <alignment horizontal="left" vertical="top"/>
    </xf>
    <xf numFmtId="0" fontId="7" fillId="0" borderId="0" xfId="54" applyFont="1" applyFill="1" applyBorder="1" applyAlignment="1">
      <alignment vertical="top" wrapText="1"/>
    </xf>
    <xf numFmtId="0" fontId="0" fillId="0" borderId="0" xfId="0" applyFill="1" applyAlignment="1">
      <alignment vertical="center"/>
    </xf>
    <xf numFmtId="0" fontId="15" fillId="0" borderId="0" xfId="0" applyFont="1" applyFill="1" applyAlignment="1"/>
    <xf numFmtId="179" fontId="15" fillId="0" borderId="0" xfId="0" applyNumberFormat="1" applyFont="1" applyFill="1" applyAlignment="1"/>
    <xf numFmtId="0" fontId="16" fillId="0" borderId="0" xfId="0" applyNumberFormat="1" applyFont="1" applyFill="1" applyBorder="1" applyAlignment="1" applyProtection="1">
      <alignment horizontal="center" vertical="center"/>
    </xf>
    <xf numFmtId="179" fontId="16" fillId="0" borderId="0" xfId="0" applyNumberFormat="1" applyFont="1" applyFill="1" applyBorder="1" applyAlignment="1" applyProtection="1">
      <alignment horizontal="center" vertical="center"/>
    </xf>
    <xf numFmtId="0" fontId="17" fillId="0" borderId="8" xfId="0" applyNumberFormat="1" applyFont="1" applyFill="1" applyBorder="1" applyAlignment="1" applyProtection="1"/>
    <xf numFmtId="0" fontId="18" fillId="0" borderId="8" xfId="0" applyNumberFormat="1" applyFont="1" applyFill="1" applyBorder="1" applyAlignment="1" applyProtection="1">
      <alignment horizontal="right" vertical="center"/>
    </xf>
    <xf numFmtId="179" fontId="17" fillId="0" borderId="8" xfId="0" applyNumberFormat="1" applyFont="1" applyFill="1" applyBorder="1" applyAlignment="1" applyProtection="1"/>
    <xf numFmtId="0" fontId="19" fillId="0" borderId="9" xfId="0" applyNumberFormat="1" applyFont="1" applyFill="1" applyBorder="1" applyAlignment="1" applyProtection="1">
      <alignment horizontal="center" vertical="center" wrapText="1"/>
    </xf>
    <xf numFmtId="179" fontId="19" fillId="0" borderId="9" xfId="0" applyNumberFormat="1" applyFont="1" applyFill="1" applyBorder="1" applyAlignment="1" applyProtection="1">
      <alignment horizontal="center" vertical="center" wrapText="1"/>
    </xf>
    <xf numFmtId="0" fontId="20" fillId="0" borderId="9" xfId="0" applyNumberFormat="1" applyFont="1" applyFill="1" applyBorder="1" applyAlignment="1" applyProtection="1">
      <alignment horizontal="center" vertical="center" wrapText="1"/>
    </xf>
    <xf numFmtId="180" fontId="21" fillId="0" borderId="9" xfId="0" applyNumberFormat="1" applyFont="1" applyFill="1" applyBorder="1" applyAlignment="1" applyProtection="1">
      <alignment horizontal="right" vertical="center"/>
    </xf>
    <xf numFmtId="179" fontId="21" fillId="0" borderId="9" xfId="0" applyNumberFormat="1" applyFont="1" applyFill="1" applyBorder="1" applyAlignment="1" applyProtection="1">
      <alignment horizontal="right" vertical="center"/>
    </xf>
    <xf numFmtId="0" fontId="22" fillId="0" borderId="0" xfId="0" applyFont="1" applyFill="1" applyAlignment="1">
      <alignment horizontal="left" vertical="center" wrapText="1"/>
    </xf>
    <xf numFmtId="179" fontId="22" fillId="0" borderId="0" xfId="0" applyNumberFormat="1" applyFont="1" applyFill="1" applyAlignment="1">
      <alignment horizontal="left" vertical="center" wrapText="1"/>
    </xf>
    <xf numFmtId="0" fontId="5" fillId="0" borderId="0" xfId="0" applyFont="1" applyFill="1" applyAlignment="1">
      <alignment horizontal="left" vertical="top" wrapText="1"/>
    </xf>
    <xf numFmtId="179" fontId="5" fillId="0" borderId="0" xfId="0" applyNumberFormat="1" applyFont="1" applyFill="1" applyAlignment="1">
      <alignment horizontal="left" vertical="top" wrapText="1"/>
    </xf>
    <xf numFmtId="0" fontId="10" fillId="0" borderId="0" xfId="0" applyFont="1" applyFill="1">
      <alignment vertical="center"/>
    </xf>
    <xf numFmtId="0" fontId="0" fillId="0" borderId="0" xfId="0" applyFont="1" applyFill="1">
      <alignment vertical="center"/>
    </xf>
    <xf numFmtId="179" fontId="1" fillId="0" borderId="0" xfId="0" applyNumberFormat="1" applyFont="1" applyFill="1" applyAlignment="1">
      <alignment horizontal="center" vertical="center"/>
    </xf>
    <xf numFmtId="0" fontId="0" fillId="0" borderId="1" xfId="0" applyFont="1" applyFill="1" applyBorder="1" applyAlignment="1">
      <alignment horizontal="center" vertical="center"/>
    </xf>
    <xf numFmtId="0" fontId="0" fillId="0" borderId="0" xfId="0" applyFont="1" applyFill="1" applyAlignment="1">
      <alignment horizontal="right" vertical="center"/>
    </xf>
    <xf numFmtId="0" fontId="10" fillId="0" borderId="3" xfId="0" applyNumberFormat="1" applyFont="1" applyFill="1" applyBorder="1" applyAlignment="1" applyProtection="1">
      <alignment horizontal="center" vertical="center"/>
    </xf>
    <xf numFmtId="179" fontId="10" fillId="0" borderId="5" xfId="0" applyNumberFormat="1" applyFont="1" applyFill="1" applyBorder="1" applyAlignment="1" applyProtection="1">
      <alignment horizontal="center" vertical="center"/>
    </xf>
    <xf numFmtId="49" fontId="4" fillId="0" borderId="3" xfId="0" applyNumberFormat="1" applyFont="1" applyFill="1" applyBorder="1" applyAlignment="1" applyProtection="1">
      <alignment horizontal="left" vertical="center"/>
    </xf>
    <xf numFmtId="177" fontId="0" fillId="0" borderId="2" xfId="0" applyNumberFormat="1" applyFont="1" applyFill="1" applyBorder="1" applyAlignment="1" applyProtection="1">
      <alignment horizontal="right" vertical="center" wrapText="1"/>
    </xf>
    <xf numFmtId="49" fontId="0" fillId="0" borderId="3" xfId="0" applyNumberFormat="1" applyFont="1" applyFill="1" applyBorder="1" applyAlignment="1" applyProtection="1">
      <alignment horizontal="left" vertical="center"/>
    </xf>
    <xf numFmtId="1" fontId="0" fillId="0" borderId="2" xfId="0" applyNumberFormat="1" applyFont="1" applyFill="1" applyBorder="1" applyAlignment="1" applyProtection="1">
      <alignment vertical="center"/>
      <protection locked="0"/>
    </xf>
    <xf numFmtId="1" fontId="0" fillId="0" borderId="3" xfId="0" applyNumberFormat="1" applyFont="1" applyFill="1" applyBorder="1" applyAlignment="1" applyProtection="1">
      <alignment vertical="center"/>
      <protection locked="0"/>
    </xf>
    <xf numFmtId="49" fontId="0" fillId="0" borderId="3" xfId="0" applyNumberFormat="1" applyFill="1" applyBorder="1" applyAlignment="1" applyProtection="1">
      <alignment horizontal="left" vertical="center"/>
    </xf>
    <xf numFmtId="49" fontId="23" fillId="0" borderId="3" xfId="0" applyNumberFormat="1" applyFont="1" applyFill="1" applyBorder="1" applyAlignment="1" applyProtection="1">
      <alignment horizontal="left" vertical="center"/>
    </xf>
    <xf numFmtId="177" fontId="23" fillId="0" borderId="2" xfId="0" applyNumberFormat="1" applyFont="1" applyFill="1" applyBorder="1" applyAlignment="1" applyProtection="1">
      <alignment horizontal="right" vertical="center" wrapText="1"/>
    </xf>
    <xf numFmtId="49" fontId="0" fillId="0" borderId="2" xfId="0" applyNumberFormat="1" applyFont="1" applyFill="1" applyBorder="1" applyAlignment="1" applyProtection="1">
      <alignment horizontal="left" vertical="center"/>
    </xf>
    <xf numFmtId="0" fontId="4" fillId="0" borderId="7" xfId="0" applyFont="1" applyFill="1" applyBorder="1" applyAlignment="1">
      <alignment horizontal="left" vertical="center" wrapText="1"/>
    </xf>
    <xf numFmtId="0" fontId="24" fillId="0" borderId="0" xfId="0" applyFont="1" applyFill="1" applyAlignment="1">
      <alignment horizontal="center" vertical="center"/>
    </xf>
    <xf numFmtId="0" fontId="23" fillId="0" borderId="0" xfId="0" applyFont="1" applyFill="1" applyAlignment="1">
      <alignment horizontal="right" vertical="center"/>
    </xf>
    <xf numFmtId="181" fontId="4" fillId="0" borderId="2" xfId="0" applyNumberFormat="1" applyFont="1" applyFill="1" applyBorder="1" applyAlignment="1">
      <alignment horizontal="center" vertical="center"/>
    </xf>
    <xf numFmtId="0" fontId="4" fillId="0" borderId="2" xfId="0" applyNumberFormat="1" applyFont="1" applyFill="1" applyBorder="1" applyAlignment="1" applyProtection="1">
      <alignment horizontal="center" vertical="center"/>
    </xf>
    <xf numFmtId="3" fontId="4" fillId="0" borderId="2" xfId="0" applyNumberFormat="1" applyFont="1" applyFill="1" applyBorder="1" applyAlignment="1" applyProtection="1">
      <alignment horizontal="right" vertical="center"/>
    </xf>
    <xf numFmtId="49" fontId="4" fillId="0" borderId="9" xfId="0" applyNumberFormat="1" applyFont="1" applyFill="1" applyBorder="1" applyAlignment="1">
      <alignment horizontal="left" vertical="center" wrapText="1"/>
    </xf>
    <xf numFmtId="49" fontId="2" fillId="0" borderId="9" xfId="0" applyNumberFormat="1" applyFont="1" applyFill="1" applyBorder="1" applyAlignment="1">
      <alignment horizontal="left" vertical="center" wrapText="1"/>
    </xf>
    <xf numFmtId="3" fontId="2" fillId="0" borderId="2" xfId="0" applyNumberFormat="1" applyFont="1" applyFill="1" applyBorder="1" applyAlignment="1" applyProtection="1">
      <alignment horizontal="right" vertical="center"/>
    </xf>
    <xf numFmtId="0" fontId="2" fillId="0" borderId="2" xfId="0" applyNumberFormat="1" applyFont="1" applyFill="1" applyBorder="1" applyAlignment="1" applyProtection="1">
      <alignment vertical="center"/>
    </xf>
    <xf numFmtId="0" fontId="21" fillId="0" borderId="0" xfId="0" applyFont="1" applyFill="1" applyAlignment="1">
      <alignment vertical="center"/>
    </xf>
    <xf numFmtId="181" fontId="0" fillId="0" borderId="0" xfId="0" applyNumberFormat="1" applyFill="1" applyAlignment="1">
      <alignment vertical="center"/>
    </xf>
    <xf numFmtId="0" fontId="1" fillId="0" borderId="0" xfId="0" applyFont="1" applyFill="1" applyAlignment="1">
      <alignment horizontal="center" vertical="center"/>
    </xf>
    <xf numFmtId="181" fontId="1" fillId="0" borderId="0" xfId="0" applyNumberFormat="1" applyFont="1" applyFill="1" applyAlignment="1">
      <alignment horizontal="center" vertical="center"/>
    </xf>
    <xf numFmtId="0" fontId="2" fillId="0" borderId="0" xfId="0" applyFont="1" applyFill="1" applyAlignment="1">
      <alignment vertical="center"/>
    </xf>
    <xf numFmtId="0" fontId="2" fillId="0" borderId="1" xfId="0" applyFont="1" applyFill="1" applyBorder="1" applyAlignment="1">
      <alignment horizontal="right" vertical="center"/>
    </xf>
    <xf numFmtId="181" fontId="2" fillId="0" borderId="1" xfId="0" applyNumberFormat="1" applyFont="1" applyFill="1" applyBorder="1" applyAlignment="1">
      <alignment horizontal="right" vertical="center"/>
    </xf>
    <xf numFmtId="0" fontId="4" fillId="0" borderId="10" xfId="0" applyFont="1" applyFill="1" applyBorder="1" applyAlignment="1">
      <alignment horizontal="right" vertical="center"/>
    </xf>
    <xf numFmtId="0" fontId="4" fillId="0" borderId="1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181" fontId="4" fillId="0" borderId="4" xfId="0" applyNumberFormat="1" applyFont="1" applyFill="1" applyBorder="1" applyAlignment="1">
      <alignment horizontal="center" vertical="center" wrapText="1"/>
    </xf>
    <xf numFmtId="0" fontId="4" fillId="0" borderId="11" xfId="0" applyFont="1" applyFill="1" applyBorder="1" applyAlignment="1">
      <alignment horizontal="left" vertical="center"/>
    </xf>
    <xf numFmtId="0" fontId="4" fillId="0" borderId="11"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181" fontId="4"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41" fontId="4" fillId="0" borderId="2" xfId="0" applyNumberFormat="1" applyFont="1" applyFill="1" applyBorder="1" applyAlignment="1">
      <alignment vertical="center"/>
    </xf>
    <xf numFmtId="182" fontId="4" fillId="0" borderId="2" xfId="0" applyNumberFormat="1" applyFont="1" applyFill="1" applyBorder="1" applyAlignment="1">
      <alignment vertical="center"/>
    </xf>
    <xf numFmtId="0" fontId="2" fillId="0" borderId="2" xfId="57" applyFont="1" applyFill="1" applyBorder="1" applyAlignment="1">
      <alignment horizontal="left" vertical="center"/>
    </xf>
    <xf numFmtId="41" fontId="2" fillId="0" borderId="2" xfId="57" applyNumberFormat="1" applyFont="1" applyFill="1" applyBorder="1" applyAlignment="1">
      <alignment horizontal="right" vertical="center"/>
    </xf>
    <xf numFmtId="41" fontId="2" fillId="0" borderId="2" xfId="0" applyNumberFormat="1" applyFont="1" applyFill="1" applyBorder="1" applyAlignment="1">
      <alignment vertical="center"/>
    </xf>
    <xf numFmtId="0" fontId="25" fillId="0" borderId="0" xfId="0" applyFont="1" applyFill="1" applyAlignment="1">
      <alignment horizontal="center" vertical="center"/>
    </xf>
    <xf numFmtId="0" fontId="23" fillId="0" borderId="0" xfId="0" applyFont="1" applyFill="1" applyAlignment="1">
      <alignment vertical="center"/>
    </xf>
    <xf numFmtId="0" fontId="26" fillId="0" borderId="2" xfId="57" applyFont="1" applyFill="1" applyBorder="1" applyAlignment="1">
      <alignment horizontal="right" vertical="center"/>
    </xf>
    <xf numFmtId="0" fontId="4" fillId="0" borderId="10" xfId="57" applyFont="1" applyFill="1" applyBorder="1" applyAlignment="1">
      <alignment horizontal="center" vertical="center" wrapText="1"/>
    </xf>
    <xf numFmtId="0" fontId="4" fillId="0" borderId="5" xfId="57" applyFont="1" applyFill="1" applyBorder="1" applyAlignment="1">
      <alignment horizontal="center" vertical="center" wrapText="1"/>
    </xf>
    <xf numFmtId="0" fontId="26" fillId="0" borderId="2" xfId="57" applyFont="1" applyFill="1" applyBorder="1" applyAlignment="1">
      <alignment horizontal="center" vertical="center" wrapText="1"/>
    </xf>
    <xf numFmtId="0" fontId="26" fillId="0" borderId="2" xfId="57" applyFont="1" applyFill="1" applyBorder="1" applyAlignment="1">
      <alignment vertical="center"/>
    </xf>
    <xf numFmtId="0" fontId="4" fillId="0" borderId="11" xfId="57" applyFont="1" applyFill="1" applyBorder="1" applyAlignment="1">
      <alignment horizontal="center" vertical="center"/>
    </xf>
    <xf numFmtId="0" fontId="26" fillId="0" borderId="2" xfId="57" applyFont="1" applyFill="1" applyBorder="1" applyAlignment="1">
      <alignment horizontal="center" vertical="center"/>
    </xf>
    <xf numFmtId="0" fontId="26" fillId="0" borderId="2" xfId="56" applyFont="1" applyFill="1" applyBorder="1" applyAlignment="1">
      <alignment horizontal="center" vertical="center"/>
    </xf>
    <xf numFmtId="41" fontId="4" fillId="0" borderId="2" xfId="0" applyNumberFormat="1" applyFont="1" applyFill="1" applyBorder="1" applyAlignment="1">
      <alignment horizontal="right" vertical="center"/>
    </xf>
    <xf numFmtId="41" fontId="26" fillId="0" borderId="2" xfId="0" applyNumberFormat="1" applyFont="1" applyFill="1" applyBorder="1" applyAlignment="1">
      <alignment vertical="center"/>
    </xf>
    <xf numFmtId="182" fontId="26" fillId="0" borderId="2" xfId="0" applyNumberFormat="1" applyFont="1" applyFill="1" applyBorder="1" applyAlignment="1">
      <alignment vertical="center"/>
    </xf>
    <xf numFmtId="0" fontId="26" fillId="0" borderId="2" xfId="56" applyFont="1" applyFill="1" applyBorder="1" applyAlignment="1">
      <alignment horizontal="left" vertical="center"/>
    </xf>
    <xf numFmtId="1" fontId="23" fillId="0" borderId="2" xfId="56" applyNumberFormat="1" applyFont="1" applyFill="1" applyBorder="1" applyAlignment="1">
      <alignment horizontal="left" vertical="center" wrapText="1"/>
    </xf>
    <xf numFmtId="41" fontId="2" fillId="0" borderId="2" xfId="61" applyNumberFormat="1" applyFont="1" applyFill="1" applyBorder="1" applyAlignment="1">
      <alignment vertical="center"/>
    </xf>
    <xf numFmtId="177" fontId="2" fillId="0" borderId="2" xfId="0" applyNumberFormat="1" applyFont="1" applyFill="1" applyBorder="1" applyAlignment="1">
      <alignment horizontal="right" vertical="center"/>
    </xf>
    <xf numFmtId="41" fontId="23" fillId="0" borderId="2" xfId="0" applyNumberFormat="1" applyFont="1" applyFill="1" applyBorder="1" applyAlignment="1">
      <alignment vertical="center"/>
    </xf>
    <xf numFmtId="0" fontId="23" fillId="0" borderId="2" xfId="56" applyFont="1" applyFill="1" applyBorder="1" applyAlignment="1">
      <alignment horizontal="left" vertical="center" wrapText="1"/>
    </xf>
    <xf numFmtId="49" fontId="23" fillId="0" borderId="2" xfId="0" applyNumberFormat="1" applyFont="1" applyFill="1" applyBorder="1" applyAlignment="1">
      <alignment horizontal="left" vertical="center"/>
    </xf>
    <xf numFmtId="41" fontId="23" fillId="0" borderId="2" xfId="0" applyNumberFormat="1" applyFont="1" applyFill="1" applyBorder="1" applyAlignment="1">
      <alignment horizontal="right" vertical="center"/>
    </xf>
    <xf numFmtId="41" fontId="2" fillId="0" borderId="2" xfId="0" applyNumberFormat="1" applyFont="1" applyFill="1" applyBorder="1" applyAlignment="1">
      <alignment horizontal="right" vertical="center"/>
    </xf>
    <xf numFmtId="3" fontId="2" fillId="0" borderId="0" xfId="55" applyNumberFormat="1" applyFont="1" applyFill="1" applyAlignment="1">
      <alignment horizontal="right" vertical="center"/>
    </xf>
    <xf numFmtId="3" fontId="4" fillId="0" borderId="2" xfId="55" applyNumberFormat="1" applyFont="1" applyFill="1" applyBorder="1" applyAlignment="1">
      <alignment horizontal="center" vertical="center" wrapText="1"/>
    </xf>
    <xf numFmtId="0" fontId="4" fillId="0" borderId="2" xfId="51" applyFont="1" applyFill="1" applyBorder="1" applyAlignment="1">
      <alignment horizontal="center" vertical="center"/>
    </xf>
    <xf numFmtId="3" fontId="12" fillId="0" borderId="2" xfId="51" applyNumberFormat="1" applyFont="1" applyFill="1" applyBorder="1" applyAlignment="1">
      <alignment vertical="center"/>
    </xf>
    <xf numFmtId="0" fontId="2" fillId="0" borderId="2" xfId="51" applyNumberFormat="1" applyFont="1" applyFill="1" applyBorder="1" applyAlignment="1" applyProtection="1">
      <alignment vertical="center"/>
      <protection locked="0"/>
    </xf>
    <xf numFmtId="3" fontId="4" fillId="0" borderId="2" xfId="0" applyNumberFormat="1" applyFont="1" applyFill="1" applyBorder="1" applyAlignment="1">
      <alignment vertical="center"/>
    </xf>
    <xf numFmtId="0" fontId="4" fillId="0" borderId="2" xfId="51" applyFont="1" applyFill="1" applyBorder="1" applyAlignment="1">
      <alignment vertical="center"/>
    </xf>
    <xf numFmtId="3" fontId="4" fillId="0" borderId="2" xfId="51" applyNumberFormat="1" applyFont="1" applyFill="1" applyBorder="1" applyAlignment="1">
      <alignment horizontal="right" vertical="center"/>
    </xf>
    <xf numFmtId="0" fontId="2" fillId="0" borderId="0" xfId="0" applyFont="1" applyFill="1" applyAlignment="1"/>
    <xf numFmtId="0" fontId="4" fillId="0" borderId="4" xfId="0" applyFont="1" applyFill="1" applyBorder="1" applyAlignment="1">
      <alignment horizontal="center" vertical="center" wrapText="1"/>
    </xf>
    <xf numFmtId="0" fontId="2" fillId="0" borderId="0" xfId="0" applyFont="1" applyFill="1" applyAlignment="1">
      <alignment vertical="center" wrapText="1"/>
    </xf>
    <xf numFmtId="0" fontId="2" fillId="0" borderId="0" xfId="0" applyFont="1" applyFill="1" applyAlignment="1">
      <alignment horizontal="right" vertical="center"/>
    </xf>
    <xf numFmtId="0" fontId="4" fillId="0" borderId="3" xfId="57" applyFont="1" applyFill="1" applyBorder="1" applyAlignment="1">
      <alignment horizontal="right" vertical="center"/>
    </xf>
    <xf numFmtId="0" fontId="4" fillId="0" borderId="4" xfId="57" applyFont="1" applyFill="1" applyBorder="1" applyAlignment="1">
      <alignment horizontal="center" vertical="center" wrapText="1"/>
    </xf>
    <xf numFmtId="0" fontId="4" fillId="0" borderId="3" xfId="57" applyFont="1" applyFill="1" applyBorder="1" applyAlignment="1">
      <alignment vertical="center"/>
    </xf>
    <xf numFmtId="0" fontId="4" fillId="0" borderId="4" xfId="57" applyFont="1" applyFill="1" applyBorder="1" applyAlignment="1">
      <alignment horizontal="center" vertical="center"/>
    </xf>
    <xf numFmtId="0" fontId="4" fillId="0" borderId="2" xfId="56" applyFont="1" applyFill="1" applyBorder="1" applyAlignment="1">
      <alignment horizontal="center" vertical="center"/>
    </xf>
    <xf numFmtId="41" fontId="4" fillId="0" borderId="6" xfId="0" applyNumberFormat="1" applyFont="1" applyFill="1" applyBorder="1" applyAlignment="1">
      <alignment horizontal="right" vertical="center"/>
    </xf>
    <xf numFmtId="41" fontId="4" fillId="0" borderId="6" xfId="0" applyNumberFormat="1" applyFont="1" applyFill="1" applyBorder="1" applyAlignment="1">
      <alignment vertical="center"/>
    </xf>
    <xf numFmtId="182" fontId="4" fillId="0" borderId="2" xfId="0" applyNumberFormat="1" applyFont="1" applyFill="1" applyBorder="1" applyAlignment="1">
      <alignment horizontal="right" vertical="center"/>
    </xf>
    <xf numFmtId="0" fontId="4" fillId="0" borderId="2" xfId="56" applyFont="1" applyFill="1" applyBorder="1" applyAlignment="1">
      <alignment horizontal="left" vertical="center"/>
    </xf>
    <xf numFmtId="177" fontId="4" fillId="0" borderId="2" xfId="0" applyNumberFormat="1" applyFont="1" applyFill="1" applyBorder="1" applyAlignment="1">
      <alignment horizontal="right" vertical="center"/>
    </xf>
    <xf numFmtId="1" fontId="2" fillId="0" borderId="2" xfId="56" applyNumberFormat="1" applyFill="1" applyBorder="1" applyAlignment="1">
      <alignment horizontal="left" vertical="center" wrapText="1"/>
    </xf>
    <xf numFmtId="0" fontId="2" fillId="0" borderId="2" xfId="56" applyFill="1" applyBorder="1" applyAlignment="1">
      <alignment horizontal="left" vertical="center" wrapText="1"/>
    </xf>
    <xf numFmtId="49" fontId="2" fillId="0" borderId="2" xfId="0" applyNumberFormat="1" applyFont="1" applyFill="1" applyBorder="1" applyAlignment="1">
      <alignment horizontal="left" vertical="center"/>
    </xf>
    <xf numFmtId="41" fontId="0" fillId="0" borderId="0" xfId="0" applyNumberFormat="1" applyFill="1" applyAlignment="1">
      <alignment vertical="center"/>
    </xf>
    <xf numFmtId="3" fontId="4" fillId="3" borderId="2" xfId="51" applyNumberFormat="1" applyFont="1" applyFill="1" applyBorder="1" applyAlignment="1">
      <alignment vertical="center"/>
    </xf>
    <xf numFmtId="3" fontId="2" fillId="3" borderId="2" xfId="51" applyNumberFormat="1" applyFont="1" applyFill="1" applyBorder="1" applyAlignment="1">
      <alignment vertical="center"/>
    </xf>
    <xf numFmtId="3" fontId="4" fillId="3" borderId="2" xfId="51" applyNumberFormat="1" applyFont="1" applyFill="1" applyBorder="1" applyAlignment="1">
      <alignment horizontal="right" vertical="center"/>
    </xf>
    <xf numFmtId="0" fontId="2" fillId="0" borderId="0" xfId="0" applyFont="1">
      <alignment vertical="center"/>
    </xf>
    <xf numFmtId="0" fontId="27" fillId="0" borderId="0" xfId="0" applyFont="1" applyAlignment="1">
      <alignment horizontal="center"/>
    </xf>
    <xf numFmtId="0" fontId="28" fillId="0" borderId="0" xfId="0" applyFont="1" applyAlignment="1">
      <alignment horizontal="justify"/>
    </xf>
    <xf numFmtId="0" fontId="29" fillId="0" borderId="0" xfId="0" applyFont="1" applyAlignment="1">
      <alignment horizontal="justify"/>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社保基金预算(作废） 2" xfId="49"/>
    <cellStyle name="常规_省本级2004年快报及2005年预算（平衡部分）" xfId="50"/>
    <cellStyle name="常规_一般公共预算111" xfId="51"/>
    <cellStyle name="常规_附件1：10(1).29-2015年人代会表格表样" xfId="52"/>
    <cellStyle name="常规 12" xfId="53"/>
    <cellStyle name="常规 2 3 2" xfId="54"/>
    <cellStyle name="常规_Sheet1" xfId="55"/>
    <cellStyle name="常规_Sheet3" xfId="56"/>
    <cellStyle name="样式 1" xfId="57"/>
    <cellStyle name="常规_省本级2004年快报及2005年预算（平衡部分） 2" xfId="58"/>
    <cellStyle name="千位分隔 2" xfId="59"/>
    <cellStyle name="常规_社保基金预算(作废）" xfId="60"/>
    <cellStyle name="常规 2" xfId="6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635</xdr:colOff>
      <xdr:row>2</xdr:row>
      <xdr:rowOff>9525</xdr:rowOff>
    </xdr:from>
    <xdr:to>
      <xdr:col>1</xdr:col>
      <xdr:colOff>0</xdr:colOff>
      <xdr:row>3</xdr:row>
      <xdr:rowOff>190500</xdr:rowOff>
    </xdr:to>
    <xdr:cxnSp>
      <xdr:nvCxnSpPr>
        <xdr:cNvPr id="4" name="直接连接符 3"/>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190500</xdr:rowOff>
    </xdr:to>
    <xdr:cxnSp>
      <xdr:nvCxnSpPr>
        <xdr:cNvPr id="5" name="直接连接符 4"/>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190500</xdr:rowOff>
    </xdr:to>
    <xdr:cxnSp>
      <xdr:nvCxnSpPr>
        <xdr:cNvPr id="6" name="直接连接符 5"/>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190500</xdr:rowOff>
    </xdr:to>
    <xdr:cxnSp>
      <xdr:nvCxnSpPr>
        <xdr:cNvPr id="7" name="直接连接符 6"/>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190500</xdr:rowOff>
    </xdr:to>
    <xdr:cxnSp>
      <xdr:nvCxnSpPr>
        <xdr:cNvPr id="8" name="直接连接符 7"/>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190500</xdr:rowOff>
    </xdr:to>
    <xdr:cxnSp>
      <xdr:nvCxnSpPr>
        <xdr:cNvPr id="9" name="直接连接符 8"/>
        <xdr:cNvCxnSpPr/>
      </xdr:nvCxnSpPr>
      <xdr:spPr>
        <a:xfrm>
          <a:off x="635" y="617220"/>
          <a:ext cx="2225675"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7</xdr:row>
      <xdr:rowOff>0</xdr:rowOff>
    </xdr:from>
    <xdr:to>
      <xdr:col>0</xdr:col>
      <xdr:colOff>2038350</xdr:colOff>
      <xdr:row>7</xdr:row>
      <xdr:rowOff>0</xdr:rowOff>
    </xdr:to>
    <xdr:sp>
      <xdr:nvSpPr>
        <xdr:cNvPr id="2"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4"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6"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8"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0"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2"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3"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4"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5"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6"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7"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8"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9"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20"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21"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23" name="直接连接符 22"/>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2038350</xdr:colOff>
      <xdr:row>7</xdr:row>
      <xdr:rowOff>0</xdr:rowOff>
    </xdr:to>
    <xdr:sp>
      <xdr:nvSpPr>
        <xdr:cNvPr id="24"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25"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26"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27"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28"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29"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0"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1"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2"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3"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4"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5"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36"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37"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38"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39"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40"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41"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42"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44"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45" name="直接连接符 44"/>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2038350</xdr:colOff>
      <xdr:row>7</xdr:row>
      <xdr:rowOff>0</xdr:rowOff>
    </xdr:to>
    <xdr:sp>
      <xdr:nvSpPr>
        <xdr:cNvPr id="46"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47"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48"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49"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0"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1"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2"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3"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4"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5"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6"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7"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58"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59"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0"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1"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2"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3"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4"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65"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66" name="直接连接符 65"/>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2038350</xdr:colOff>
      <xdr:row>7</xdr:row>
      <xdr:rowOff>0</xdr:rowOff>
    </xdr:to>
    <xdr:sp>
      <xdr:nvSpPr>
        <xdr:cNvPr id="67"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68"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69"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0"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1"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2"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3"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4"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5"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6"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7"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8"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79"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0"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1"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2"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3"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4"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5"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86"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87" name="直接连接符 86"/>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2038350</xdr:colOff>
      <xdr:row>7</xdr:row>
      <xdr:rowOff>0</xdr:rowOff>
    </xdr:to>
    <xdr:sp>
      <xdr:nvSpPr>
        <xdr:cNvPr id="88"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89"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0"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1"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2"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3"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4"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5"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6"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7"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8"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99"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00"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1"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2"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3"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4"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5"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6"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07"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108" name="直接连接符 107"/>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2038350</xdr:colOff>
      <xdr:row>7</xdr:row>
      <xdr:rowOff>0</xdr:rowOff>
    </xdr:to>
    <xdr:sp>
      <xdr:nvSpPr>
        <xdr:cNvPr id="109" name="Line 33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0" name="Line 33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1" name="Line 33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2" name="Line 340"/>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3" name="Line 341"/>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4" name="Line 342"/>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5" name="Line 343"/>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6" name="Line 344"/>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7" name="Line 345"/>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8" name="Line 346"/>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19" name="Line 347"/>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20" name="Line 348"/>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2038350</xdr:colOff>
      <xdr:row>7</xdr:row>
      <xdr:rowOff>0</xdr:rowOff>
    </xdr:to>
    <xdr:sp>
      <xdr:nvSpPr>
        <xdr:cNvPr id="121" name="Line 349"/>
        <xdr:cNvSpPr/>
      </xdr:nvSpPr>
      <xdr:spPr>
        <a:xfrm>
          <a:off x="0" y="194310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2" name="Line 350"/>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3" name="Line 351"/>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4" name="Line 352"/>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5" name="Line 353"/>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6" name="Line 354"/>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7" name="Line 355"/>
        <xdr:cNvSpPr/>
      </xdr:nvSpPr>
      <xdr:spPr>
        <a:xfrm>
          <a:off x="0" y="2663190"/>
          <a:ext cx="203835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2038350</xdr:colOff>
      <xdr:row>10</xdr:row>
      <xdr:rowOff>0</xdr:rowOff>
    </xdr:to>
    <xdr:sp>
      <xdr:nvSpPr>
        <xdr:cNvPr id="128" name="Line 356"/>
        <xdr:cNvSpPr/>
      </xdr:nvSpPr>
      <xdr:spPr>
        <a:xfrm>
          <a:off x="0" y="2663190"/>
          <a:ext cx="2038350" cy="0"/>
        </a:xfrm>
        <a:prstGeom prst="line">
          <a:avLst/>
        </a:prstGeom>
        <a:noFill/>
        <a:ln w="9525">
          <a:solidFill>
            <a:srgbClr val="000000"/>
          </a:solidFill>
          <a:round/>
        </a:ln>
      </xdr:spPr>
    </xdr:sp>
    <xdr:clientData/>
  </xdr:twoCellAnchor>
  <xdr:twoCellAnchor>
    <xdr:from>
      <xdr:col>0</xdr:col>
      <xdr:colOff>635</xdr:colOff>
      <xdr:row>2</xdr:row>
      <xdr:rowOff>9525</xdr:rowOff>
    </xdr:from>
    <xdr:to>
      <xdr:col>1</xdr:col>
      <xdr:colOff>0</xdr:colOff>
      <xdr:row>4</xdr:row>
      <xdr:rowOff>0</xdr:rowOff>
    </xdr:to>
    <xdr:cxnSp>
      <xdr:nvCxnSpPr>
        <xdr:cNvPr id="129" name="直接连接符 128"/>
        <xdr:cNvCxnSpPr/>
      </xdr:nvCxnSpPr>
      <xdr:spPr>
        <a:xfrm>
          <a:off x="635" y="676275"/>
          <a:ext cx="2225675"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0</xdr:col>
      <xdr:colOff>635</xdr:colOff>
      <xdr:row>2</xdr:row>
      <xdr:rowOff>9525</xdr:rowOff>
    </xdr:from>
    <xdr:to>
      <xdr:col>1</xdr:col>
      <xdr:colOff>0</xdr:colOff>
      <xdr:row>3</xdr:row>
      <xdr:rowOff>209550</xdr:rowOff>
    </xdr:to>
    <xdr:cxnSp>
      <xdr:nvCxnSpPr>
        <xdr:cNvPr id="4" name="直接连接符 3"/>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5" name="直接连接符 4"/>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6" name="直接连接符 5"/>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7" name="直接连接符 6"/>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8" name="直接连接符 7"/>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9" name="直接连接符 8"/>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10" name="直接连接符 9"/>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635</xdr:colOff>
      <xdr:row>2</xdr:row>
      <xdr:rowOff>9525</xdr:rowOff>
    </xdr:from>
    <xdr:to>
      <xdr:col>1</xdr:col>
      <xdr:colOff>0</xdr:colOff>
      <xdr:row>3</xdr:row>
      <xdr:rowOff>209550</xdr:rowOff>
    </xdr:to>
    <xdr:cxnSp>
      <xdr:nvCxnSpPr>
        <xdr:cNvPr id="11" name="直接连接符 10"/>
        <xdr:cNvCxnSpPr/>
      </xdr:nvCxnSpPr>
      <xdr:spPr>
        <a:xfrm>
          <a:off x="635" y="617220"/>
          <a:ext cx="2225675" cy="5181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7</xdr:row>
      <xdr:rowOff>0</xdr:rowOff>
    </xdr:from>
    <xdr:to>
      <xdr:col>0</xdr:col>
      <xdr:colOff>2019300</xdr:colOff>
      <xdr:row>7</xdr:row>
      <xdr:rowOff>0</xdr:rowOff>
    </xdr:to>
    <xdr:sp>
      <xdr:nvSpPr>
        <xdr:cNvPr id="2"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4"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5"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7"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9"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1"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4"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6"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8"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0"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2"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3"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4"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5"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6"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7"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8"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9"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40"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41"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42"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1270</xdr:colOff>
      <xdr:row>2</xdr:row>
      <xdr:rowOff>9525</xdr:rowOff>
    </xdr:from>
    <xdr:to>
      <xdr:col>0</xdr:col>
      <xdr:colOff>1962150</xdr:colOff>
      <xdr:row>3</xdr:row>
      <xdr:rowOff>238125</xdr:rowOff>
    </xdr:to>
    <xdr:cxnSp>
      <xdr:nvCxnSpPr>
        <xdr:cNvPr id="44" name="直接连接符 43"/>
        <xdr:cNvCxnSpPr/>
      </xdr:nvCxnSpPr>
      <xdr:spPr>
        <a:xfrm>
          <a:off x="1270" y="619125"/>
          <a:ext cx="1960880"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2019300</xdr:colOff>
      <xdr:row>7</xdr:row>
      <xdr:rowOff>0</xdr:rowOff>
    </xdr:to>
    <xdr:sp>
      <xdr:nvSpPr>
        <xdr:cNvPr id="4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4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4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4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4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5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5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5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6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6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6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6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6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6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7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7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7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8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8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8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8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8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8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9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9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9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0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0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0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0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0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0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1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1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1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2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2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2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2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2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2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3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3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3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4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4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4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4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4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4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5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5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5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6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6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6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6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6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6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7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7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7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8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85"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86"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87"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88"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89"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0"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1"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2"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3"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4"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5"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6"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197"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98"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199"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0"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1"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2"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3"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04"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1270</xdr:colOff>
      <xdr:row>2</xdr:row>
      <xdr:rowOff>9525</xdr:rowOff>
    </xdr:from>
    <xdr:to>
      <xdr:col>0</xdr:col>
      <xdr:colOff>1962150</xdr:colOff>
      <xdr:row>3</xdr:row>
      <xdr:rowOff>238125</xdr:rowOff>
    </xdr:to>
    <xdr:cxnSp>
      <xdr:nvCxnSpPr>
        <xdr:cNvPr id="205" name="直接连接符 204"/>
        <xdr:cNvCxnSpPr/>
      </xdr:nvCxnSpPr>
      <xdr:spPr>
        <a:xfrm>
          <a:off x="1270" y="619125"/>
          <a:ext cx="1960880" cy="5467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7</xdr:row>
      <xdr:rowOff>0</xdr:rowOff>
    </xdr:from>
    <xdr:to>
      <xdr:col>0</xdr:col>
      <xdr:colOff>2019300</xdr:colOff>
      <xdr:row>7</xdr:row>
      <xdr:rowOff>0</xdr:rowOff>
    </xdr:to>
    <xdr:sp>
      <xdr:nvSpPr>
        <xdr:cNvPr id="20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0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0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0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1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1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25"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2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2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2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2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3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3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45"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4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4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4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4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5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5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65"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6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6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6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6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7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7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85"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8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8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8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8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29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29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05" name="Line 356"/>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06" name="Line 33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07" name="Line 33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08" name="Line 33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09" name="Line 340"/>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0" name="Line 341"/>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1" name="Line 342"/>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2" name="Line 343"/>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3" name="Line 344"/>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4" name="Line 345"/>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5" name="Line 346"/>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6" name="Line 347"/>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7" name="Line 348"/>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7</xdr:row>
      <xdr:rowOff>0</xdr:rowOff>
    </xdr:from>
    <xdr:to>
      <xdr:col>0</xdr:col>
      <xdr:colOff>2019300</xdr:colOff>
      <xdr:row>7</xdr:row>
      <xdr:rowOff>0</xdr:rowOff>
    </xdr:to>
    <xdr:sp>
      <xdr:nvSpPr>
        <xdr:cNvPr id="318" name="Line 349"/>
        <xdr:cNvSpPr/>
      </xdr:nvSpPr>
      <xdr:spPr>
        <a:xfrm>
          <a:off x="0" y="188595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19" name="Line 350"/>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0" name="Line 351"/>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1" name="Line 352"/>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2" name="Line 353"/>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3" name="Line 354"/>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4" name="Line 355"/>
        <xdr:cNvSpPr/>
      </xdr:nvSpPr>
      <xdr:spPr>
        <a:xfrm>
          <a:off x="0" y="2606040"/>
          <a:ext cx="2019300" cy="0"/>
        </a:xfrm>
        <a:prstGeom prst="line">
          <a:avLst/>
        </a:prstGeom>
        <a:noFill/>
        <a:ln w="9525">
          <a:solidFill>
            <a:srgbClr val="000000"/>
          </a:solidFill>
          <a:round/>
        </a:ln>
      </xdr:spPr>
    </xdr:sp>
    <xdr:clientData/>
  </xdr:twoCellAnchor>
  <xdr:twoCellAnchor>
    <xdr:from>
      <xdr:col>0</xdr:col>
      <xdr:colOff>0</xdr:colOff>
      <xdr:row>10</xdr:row>
      <xdr:rowOff>0</xdr:rowOff>
    </xdr:from>
    <xdr:to>
      <xdr:col>0</xdr:col>
      <xdr:colOff>2019300</xdr:colOff>
      <xdr:row>10</xdr:row>
      <xdr:rowOff>0</xdr:rowOff>
    </xdr:to>
    <xdr:sp>
      <xdr:nvSpPr>
        <xdr:cNvPr id="325" name="Line 356"/>
        <xdr:cNvSpPr/>
      </xdr:nvSpPr>
      <xdr:spPr>
        <a:xfrm>
          <a:off x="0" y="2606040"/>
          <a:ext cx="2019300" cy="0"/>
        </a:xfrm>
        <a:prstGeom prst="line">
          <a:avLst/>
        </a:prstGeom>
        <a:noFill/>
        <a:ln w="9525">
          <a:solidFill>
            <a:srgbClr val="000000"/>
          </a:solidFill>
          <a:round/>
        </a:ln>
      </xdr:spPr>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2</xdr:row>
      <xdr:rowOff>9525</xdr:rowOff>
    </xdr:from>
    <xdr:to>
      <xdr:col>1</xdr:col>
      <xdr:colOff>8890</xdr:colOff>
      <xdr:row>4</xdr:row>
      <xdr:rowOff>0</xdr:rowOff>
    </xdr:to>
    <xdr:cxnSp>
      <xdr:nvCxnSpPr>
        <xdr:cNvPr id="3" name="直接连接符 2"/>
        <xdr:cNvCxnSpPr/>
      </xdr:nvCxnSpPr>
      <xdr:spPr>
        <a:xfrm>
          <a:off x="0" y="628650"/>
          <a:ext cx="3039745" cy="390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0</xdr:col>
      <xdr:colOff>0</xdr:colOff>
      <xdr:row>3</xdr:row>
      <xdr:rowOff>9525</xdr:rowOff>
    </xdr:from>
    <xdr:to>
      <xdr:col>1</xdr:col>
      <xdr:colOff>8890</xdr:colOff>
      <xdr:row>5</xdr:row>
      <xdr:rowOff>0</xdr:rowOff>
    </xdr:to>
    <xdr:cxnSp>
      <xdr:nvCxnSpPr>
        <xdr:cNvPr id="4" name="直接连接符 3"/>
        <xdr:cNvCxnSpPr/>
      </xdr:nvCxnSpPr>
      <xdr:spPr>
        <a:xfrm>
          <a:off x="0" y="781050"/>
          <a:ext cx="3039745" cy="390525"/>
        </a:xfrm>
        <a:prstGeom prst="line">
          <a:avLst/>
        </a:prstGeom>
        <a:noFill/>
        <a:ln w="6350" cap="flat" cmpd="sng" algn="ctr">
          <a:solidFill>
            <a:sysClr val="windowText" lastClr="000000"/>
          </a:solidFill>
          <a:prstDash val="solid"/>
          <a:miter lim="800000"/>
        </a:ln>
        <a:effectLst/>
      </xdr:spPr>
    </xdr:cxnSp>
    <xdr:clientData/>
  </xdr:twoCellAnchor>
  <xdr:twoCellAnchor>
    <xdr:from>
      <xdr:col>0</xdr:col>
      <xdr:colOff>0</xdr:colOff>
      <xdr:row>3</xdr:row>
      <xdr:rowOff>9525</xdr:rowOff>
    </xdr:from>
    <xdr:to>
      <xdr:col>1</xdr:col>
      <xdr:colOff>8890</xdr:colOff>
      <xdr:row>5</xdr:row>
      <xdr:rowOff>0</xdr:rowOff>
    </xdr:to>
    <xdr:cxnSp>
      <xdr:nvCxnSpPr>
        <xdr:cNvPr id="5" name="直接连接符 4"/>
        <xdr:cNvCxnSpPr/>
      </xdr:nvCxnSpPr>
      <xdr:spPr>
        <a:xfrm>
          <a:off x="0" y="781050"/>
          <a:ext cx="3039745" cy="390525"/>
        </a:xfrm>
        <a:prstGeom prst="line">
          <a:avLst/>
        </a:prstGeom>
        <a:noFill/>
        <a:ln w="6350" cap="flat" cmpd="sng" algn="ctr">
          <a:solidFill>
            <a:sysClr val="windowText" lastClr="000000"/>
          </a:solidFill>
          <a:prstDash val="solid"/>
          <a:miter lim="800000"/>
        </a:ln>
        <a:effectLst/>
      </xdr:spPr>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0"/>
  <sheetViews>
    <sheetView topLeftCell="A14" workbookViewId="0">
      <selection activeCell="A8" sqref="A8"/>
    </sheetView>
  </sheetViews>
  <sheetFormatPr defaultColWidth="9" defaultRowHeight="14.25"/>
  <cols>
    <col min="1" max="1" width="86.75" style="252" customWidth="1"/>
    <col min="2" max="16384" width="9" style="252"/>
  </cols>
  <sheetData>
    <row r="1" ht="27" spans="1:1">
      <c r="A1" s="253" t="s">
        <v>0</v>
      </c>
    </row>
    <row r="2" ht="20.25" spans="1:1">
      <c r="A2" s="254"/>
    </row>
    <row r="3" ht="60.75" spans="1:1">
      <c r="A3" s="255" t="s">
        <v>1</v>
      </c>
    </row>
    <row r="4" ht="81" spans="1:1">
      <c r="A4" s="255" t="s">
        <v>2</v>
      </c>
    </row>
    <row r="5" ht="60.75" spans="1:1">
      <c r="A5" s="255" t="s">
        <v>3</v>
      </c>
    </row>
    <row r="6" ht="40.5" spans="1:1">
      <c r="A6" s="255" t="s">
        <v>4</v>
      </c>
    </row>
    <row r="7" ht="40.5" spans="1:1">
      <c r="A7" s="255" t="s">
        <v>5</v>
      </c>
    </row>
    <row r="8" ht="40.5" spans="1:1">
      <c r="A8" s="255" t="s">
        <v>6</v>
      </c>
    </row>
    <row r="9" ht="60.75" spans="1:1">
      <c r="A9" s="255" t="s">
        <v>7</v>
      </c>
    </row>
    <row r="10" ht="40.5" spans="1:1">
      <c r="A10" s="255" t="s">
        <v>8</v>
      </c>
    </row>
    <row r="11" ht="40.5" spans="1:1">
      <c r="A11" s="255" t="s">
        <v>9</v>
      </c>
    </row>
    <row r="12" ht="60.75" spans="1:1">
      <c r="A12" s="255" t="s">
        <v>10</v>
      </c>
    </row>
    <row r="13" ht="60.75" spans="1:1">
      <c r="A13" s="255" t="s">
        <v>11</v>
      </c>
    </row>
    <row r="14" ht="81" spans="1:1">
      <c r="A14" s="254" t="s">
        <v>12</v>
      </c>
    </row>
    <row r="15" ht="60.75" spans="1:1">
      <c r="A15" s="254" t="s">
        <v>13</v>
      </c>
    </row>
    <row r="16" ht="81" spans="1:1">
      <c r="A16" s="255" t="s">
        <v>14</v>
      </c>
    </row>
    <row r="17" ht="60.75" spans="1:1">
      <c r="A17" s="255" t="s">
        <v>15</v>
      </c>
    </row>
    <row r="18" ht="60.75" spans="1:1">
      <c r="A18" s="255" t="s">
        <v>16</v>
      </c>
    </row>
    <row r="19" ht="101.25" spans="1:1">
      <c r="A19" s="255" t="s">
        <v>17</v>
      </c>
    </row>
    <row r="20" ht="40.5" spans="1:1">
      <c r="A20" s="255" t="s">
        <v>18</v>
      </c>
    </row>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7"/>
  <sheetViews>
    <sheetView workbookViewId="0">
      <selection activeCell="A6" sqref="A6:B21"/>
    </sheetView>
  </sheetViews>
  <sheetFormatPr defaultColWidth="9" defaultRowHeight="13.5" outlineLevelCol="1"/>
  <cols>
    <col min="1" max="2" width="40.775" customWidth="1"/>
  </cols>
  <sheetData>
    <row r="1" ht="29.25" customHeight="1" spans="1:2">
      <c r="A1" s="63" t="s">
        <v>19</v>
      </c>
      <c r="B1" s="63"/>
    </row>
    <row r="2" ht="18.95" customHeight="1" spans="1:2">
      <c r="A2" s="223" t="s">
        <v>20</v>
      </c>
      <c r="B2" s="223"/>
    </row>
    <row r="3" ht="24" customHeight="1" spans="1:2">
      <c r="A3" s="224" t="s">
        <v>21</v>
      </c>
      <c r="B3" s="224" t="s">
        <v>22</v>
      </c>
    </row>
    <row r="4" ht="24" customHeight="1" spans="1:2">
      <c r="A4" s="116" t="s">
        <v>23</v>
      </c>
      <c r="B4" s="116">
        <v>19465</v>
      </c>
    </row>
    <row r="5" ht="24" customHeight="1" spans="1:2">
      <c r="A5" s="116" t="s">
        <v>24</v>
      </c>
      <c r="B5" s="116">
        <f>SUM(B6:B18)</f>
        <v>26508</v>
      </c>
    </row>
    <row r="6" ht="24" customHeight="1" spans="1:2">
      <c r="A6" s="117" t="s">
        <v>25</v>
      </c>
      <c r="B6" s="117">
        <v>2004</v>
      </c>
    </row>
    <row r="7" ht="24" customHeight="1" spans="1:2">
      <c r="A7" s="117" t="s">
        <v>26</v>
      </c>
      <c r="B7" s="117">
        <v>79</v>
      </c>
    </row>
    <row r="8" ht="24" customHeight="1" spans="1:2">
      <c r="A8" s="226" t="s">
        <v>27</v>
      </c>
      <c r="B8" s="117">
        <v>17796</v>
      </c>
    </row>
    <row r="9" ht="24" customHeight="1" spans="1:2">
      <c r="A9" s="226" t="s">
        <v>28</v>
      </c>
      <c r="B9" s="117">
        <v>3699</v>
      </c>
    </row>
    <row r="10" ht="24" customHeight="1" spans="1:2">
      <c r="A10" s="226" t="s">
        <v>29</v>
      </c>
      <c r="B10" s="117">
        <v>1117</v>
      </c>
    </row>
    <row r="11" ht="24" customHeight="1" spans="1:2">
      <c r="A11" s="226" t="s">
        <v>30</v>
      </c>
      <c r="B11" s="117"/>
    </row>
    <row r="12" ht="24" customHeight="1" spans="1:2">
      <c r="A12" s="227" t="s">
        <v>31</v>
      </c>
      <c r="B12" s="117">
        <v>519</v>
      </c>
    </row>
    <row r="13" ht="24" customHeight="1" spans="1:2">
      <c r="A13" s="227" t="s">
        <v>32</v>
      </c>
      <c r="B13" s="117"/>
    </row>
    <row r="14" ht="24" customHeight="1" spans="1:2">
      <c r="A14" s="227" t="s">
        <v>33</v>
      </c>
      <c r="B14" s="117">
        <v>1199</v>
      </c>
    </row>
    <row r="15" ht="24" customHeight="1" spans="1:2">
      <c r="A15" s="227" t="s">
        <v>34</v>
      </c>
      <c r="B15" s="117"/>
    </row>
    <row r="16" ht="24" customHeight="1" spans="1:2">
      <c r="A16" s="227" t="s">
        <v>35</v>
      </c>
      <c r="B16" s="117"/>
    </row>
    <row r="17" ht="24" customHeight="1" spans="1:2">
      <c r="A17" s="117" t="s">
        <v>36</v>
      </c>
      <c r="B17" s="117"/>
    </row>
    <row r="18" ht="24" customHeight="1" spans="1:2">
      <c r="A18" s="117" t="s">
        <v>37</v>
      </c>
      <c r="B18" s="117">
        <v>95</v>
      </c>
    </row>
    <row r="19" ht="24" customHeight="1" spans="1:2">
      <c r="A19" s="116" t="s">
        <v>38</v>
      </c>
      <c r="B19" s="116"/>
    </row>
    <row r="20" ht="24" customHeight="1" spans="1:2">
      <c r="A20" s="228" t="s">
        <v>39</v>
      </c>
      <c r="B20" s="116"/>
    </row>
    <row r="21" ht="24" customHeight="1" spans="1:2">
      <c r="A21" s="228" t="s">
        <v>40</v>
      </c>
      <c r="B21" s="116"/>
    </row>
    <row r="22" ht="24" customHeight="1" spans="1:2">
      <c r="A22" s="119" t="s">
        <v>41</v>
      </c>
      <c r="B22" s="249">
        <f>B4+B5+B19+B20</f>
        <v>45973</v>
      </c>
    </row>
    <row r="23" ht="24" customHeight="1" spans="1:2">
      <c r="A23" s="117" t="s">
        <v>42</v>
      </c>
      <c r="B23" s="250">
        <f>B22-B24-B25</f>
        <v>34494</v>
      </c>
    </row>
    <row r="24" ht="24" customHeight="1" spans="1:2">
      <c r="A24" s="117" t="s">
        <v>43</v>
      </c>
      <c r="B24" s="250">
        <v>11479</v>
      </c>
    </row>
    <row r="25" ht="24" customHeight="1" spans="1:2">
      <c r="A25" s="117" t="s">
        <v>44</v>
      </c>
      <c r="B25" s="250"/>
    </row>
    <row r="26" ht="24" customHeight="1" spans="1:2">
      <c r="A26" s="119" t="s">
        <v>45</v>
      </c>
      <c r="B26" s="249">
        <f>B23+B24</f>
        <v>45973</v>
      </c>
    </row>
    <row r="27" ht="24" customHeight="1" spans="1:2">
      <c r="A27" s="119" t="s">
        <v>46</v>
      </c>
      <c r="B27" s="251">
        <f>B22-B26</f>
        <v>0</v>
      </c>
    </row>
  </sheetData>
  <mergeCells count="2">
    <mergeCell ref="A1:B1"/>
    <mergeCell ref="A2:B2"/>
  </mergeCells>
  <printOptions horizontalCentered="1"/>
  <pageMargins left="0.700694444444445" right="0.700694444444445" top="0.751388888888889" bottom="0.751388888888889" header="0.298611111111111" footer="0.298611111111111"/>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4"/>
  <sheetViews>
    <sheetView showZeros="0" topLeftCell="A15" workbookViewId="0">
      <selection activeCell="D12" sqref="D12"/>
    </sheetView>
  </sheetViews>
  <sheetFormatPr defaultColWidth="9.66666666666667" defaultRowHeight="13.5" outlineLevelCol="4"/>
  <cols>
    <col min="1" max="1" width="29.2166666666667" style="135" customWidth="1"/>
    <col min="2" max="5" width="15.5583333333333" style="135" customWidth="1"/>
    <col min="6" max="16384" width="9.66666666666667" style="135"/>
  </cols>
  <sheetData>
    <row r="1" s="135" customFormat="1" ht="30.75" customHeight="1" spans="1:5">
      <c r="A1" s="180" t="s">
        <v>47</v>
      </c>
      <c r="B1" s="180"/>
      <c r="C1" s="180"/>
      <c r="D1" s="180"/>
      <c r="E1" s="180"/>
    </row>
    <row r="2" s="135" customFormat="1" ht="17.1" customHeight="1" spans="1:5">
      <c r="A2" s="182"/>
      <c r="B2" s="182"/>
      <c r="C2" s="182"/>
      <c r="D2" s="182"/>
      <c r="E2" s="234" t="s">
        <v>20</v>
      </c>
    </row>
    <row r="3" s="135" customFormat="1" ht="25.05" customHeight="1" spans="1:5">
      <c r="A3" s="235" t="s">
        <v>48</v>
      </c>
      <c r="B3" s="204" t="s">
        <v>49</v>
      </c>
      <c r="C3" s="205" t="s">
        <v>50</v>
      </c>
      <c r="D3" s="236" t="s">
        <v>51</v>
      </c>
      <c r="E3" s="85"/>
    </row>
    <row r="4" s="135" customFormat="1" ht="18.75" customHeight="1" spans="1:5">
      <c r="A4" s="237" t="s">
        <v>52</v>
      </c>
      <c r="B4" s="208"/>
      <c r="C4" s="103"/>
      <c r="D4" s="238" t="s">
        <v>53</v>
      </c>
      <c r="E4" s="86" t="s">
        <v>54</v>
      </c>
    </row>
    <row r="5" s="178" customFormat="1" ht="18.9" customHeight="1" spans="1:5">
      <c r="A5" s="239" t="s">
        <v>55</v>
      </c>
      <c r="B5" s="240">
        <f>B6+B23</f>
        <v>19465</v>
      </c>
      <c r="C5" s="241">
        <v>17000</v>
      </c>
      <c r="D5" s="211">
        <f t="shared" ref="D5:D19" si="0">B5-C5</f>
        <v>2465</v>
      </c>
      <c r="E5" s="242">
        <f t="shared" ref="E5:E10" si="1">IF(B5=0,0,D5/C5*100)</f>
        <v>14.5</v>
      </c>
    </row>
    <row r="6" s="178" customFormat="1" ht="18.9" customHeight="1" spans="1:5">
      <c r="A6" s="243" t="s">
        <v>56</v>
      </c>
      <c r="B6" s="211">
        <f>SUM(B7:B22)</f>
        <v>17315</v>
      </c>
      <c r="C6" s="244">
        <v>15000</v>
      </c>
      <c r="D6" s="211">
        <f t="shared" si="0"/>
        <v>2315</v>
      </c>
      <c r="E6" s="242">
        <f t="shared" si="1"/>
        <v>15.4333333333333</v>
      </c>
    </row>
    <row r="7" s="178" customFormat="1" ht="18.9" customHeight="1" spans="1:5">
      <c r="A7" s="245" t="s">
        <v>57</v>
      </c>
      <c r="B7" s="216">
        <v>5700</v>
      </c>
      <c r="C7" s="217">
        <v>5420</v>
      </c>
      <c r="D7" s="222">
        <f t="shared" si="0"/>
        <v>280</v>
      </c>
      <c r="E7" s="211">
        <f t="shared" si="1"/>
        <v>5.16605166051661</v>
      </c>
    </row>
    <row r="8" s="178" customFormat="1" ht="18.9" customHeight="1" spans="1:5">
      <c r="A8" s="245" t="s">
        <v>58</v>
      </c>
      <c r="B8" s="216"/>
      <c r="C8" s="217"/>
      <c r="D8" s="222">
        <f t="shared" si="0"/>
        <v>0</v>
      </c>
      <c r="E8" s="211">
        <f t="shared" si="1"/>
        <v>0</v>
      </c>
    </row>
    <row r="9" s="178" customFormat="1" ht="18.9" customHeight="1" spans="1:5">
      <c r="A9" s="246" t="s">
        <v>59</v>
      </c>
      <c r="B9" s="216">
        <v>3194</v>
      </c>
      <c r="C9" s="217">
        <v>490</v>
      </c>
      <c r="D9" s="222">
        <f t="shared" si="0"/>
        <v>2704</v>
      </c>
      <c r="E9" s="211">
        <f t="shared" si="1"/>
        <v>551.836734693878</v>
      </c>
    </row>
    <row r="10" s="178" customFormat="1" ht="18.9" customHeight="1" spans="1:5">
      <c r="A10" s="245" t="s">
        <v>60</v>
      </c>
      <c r="B10" s="216">
        <v>500</v>
      </c>
      <c r="C10" s="217">
        <v>400</v>
      </c>
      <c r="D10" s="222">
        <f t="shared" si="0"/>
        <v>100</v>
      </c>
      <c r="E10" s="211">
        <f t="shared" si="1"/>
        <v>25</v>
      </c>
    </row>
    <row r="11" s="178" customFormat="1" ht="18.9" customHeight="1" spans="1:5">
      <c r="A11" s="246" t="s">
        <v>61</v>
      </c>
      <c r="B11" s="216">
        <v>30</v>
      </c>
      <c r="C11" s="217"/>
      <c r="D11" s="222">
        <f t="shared" si="0"/>
        <v>30</v>
      </c>
      <c r="E11" s="211"/>
    </row>
    <row r="12" s="178" customFormat="1" ht="18.9" customHeight="1" spans="1:5">
      <c r="A12" s="245" t="s">
        <v>62</v>
      </c>
      <c r="B12" s="216">
        <v>400</v>
      </c>
      <c r="C12" s="217">
        <v>330</v>
      </c>
      <c r="D12" s="222">
        <f t="shared" si="0"/>
        <v>70</v>
      </c>
      <c r="E12" s="211">
        <f t="shared" ref="E12:E36" si="2">IF(B12=0,0,D12/C12*100)</f>
        <v>21.2121212121212</v>
      </c>
    </row>
    <row r="13" s="178" customFormat="1" ht="18.9" customHeight="1" spans="1:5">
      <c r="A13" s="245" t="s">
        <v>63</v>
      </c>
      <c r="B13" s="216">
        <v>2500</v>
      </c>
      <c r="C13" s="217">
        <v>1600</v>
      </c>
      <c r="D13" s="222">
        <f t="shared" si="0"/>
        <v>900</v>
      </c>
      <c r="E13" s="211">
        <f t="shared" si="2"/>
        <v>56.25</v>
      </c>
    </row>
    <row r="14" s="178" customFormat="1" ht="18.9" customHeight="1" spans="1:5">
      <c r="A14" s="245" t="s">
        <v>64</v>
      </c>
      <c r="B14" s="216">
        <v>900</v>
      </c>
      <c r="C14" s="217">
        <v>900</v>
      </c>
      <c r="D14" s="222">
        <f t="shared" si="0"/>
        <v>0</v>
      </c>
      <c r="E14" s="211">
        <f t="shared" si="2"/>
        <v>0</v>
      </c>
    </row>
    <row r="15" s="178" customFormat="1" ht="18.9" customHeight="1" spans="1:5">
      <c r="A15" s="245" t="s">
        <v>65</v>
      </c>
      <c r="B15" s="216">
        <v>3071</v>
      </c>
      <c r="C15" s="217">
        <v>4900</v>
      </c>
      <c r="D15" s="222">
        <f t="shared" si="0"/>
        <v>-1829</v>
      </c>
      <c r="E15" s="211">
        <f t="shared" si="2"/>
        <v>-37.3265306122449</v>
      </c>
    </row>
    <row r="16" s="178" customFormat="1" ht="18.9" customHeight="1" spans="1:5">
      <c r="A16" s="245" t="s">
        <v>66</v>
      </c>
      <c r="B16" s="216">
        <v>20</v>
      </c>
      <c r="C16" s="217">
        <v>20</v>
      </c>
      <c r="D16" s="222">
        <f t="shared" si="0"/>
        <v>0</v>
      </c>
      <c r="E16" s="211">
        <f t="shared" si="2"/>
        <v>0</v>
      </c>
    </row>
    <row r="17" s="178" customFormat="1" ht="18.9" customHeight="1" spans="1:5">
      <c r="A17" s="245" t="s">
        <v>67</v>
      </c>
      <c r="B17" s="216"/>
      <c r="C17" s="217"/>
      <c r="D17" s="222">
        <f t="shared" si="0"/>
        <v>0</v>
      </c>
      <c r="E17" s="211">
        <f t="shared" si="2"/>
        <v>0</v>
      </c>
    </row>
    <row r="18" s="178" customFormat="1" ht="18.9" customHeight="1" spans="1:5">
      <c r="A18" s="245" t="s">
        <v>68</v>
      </c>
      <c r="B18" s="216">
        <v>700</v>
      </c>
      <c r="C18" s="217">
        <v>695</v>
      </c>
      <c r="D18" s="222">
        <f t="shared" si="0"/>
        <v>5</v>
      </c>
      <c r="E18" s="211">
        <f t="shared" si="2"/>
        <v>0.719424460431655</v>
      </c>
    </row>
    <row r="19" s="178" customFormat="1" ht="18.9" customHeight="1" spans="1:5">
      <c r="A19" s="245" t="s">
        <v>69</v>
      </c>
      <c r="B19" s="216">
        <v>300</v>
      </c>
      <c r="C19" s="217">
        <v>135</v>
      </c>
      <c r="D19" s="222">
        <f t="shared" si="0"/>
        <v>165</v>
      </c>
      <c r="E19" s="211">
        <f t="shared" si="2"/>
        <v>122.222222222222</v>
      </c>
    </row>
    <row r="20" s="178" customFormat="1" ht="18.9" customHeight="1" spans="1:5">
      <c r="A20" s="245" t="s">
        <v>70</v>
      </c>
      <c r="B20" s="216"/>
      <c r="C20" s="217"/>
      <c r="D20" s="222">
        <f>B21-C20</f>
        <v>0</v>
      </c>
      <c r="E20" s="211">
        <f t="shared" si="2"/>
        <v>0</v>
      </c>
    </row>
    <row r="21" s="178" customFormat="1" ht="18.9" customHeight="1" spans="1:5">
      <c r="A21" s="245" t="s">
        <v>71</v>
      </c>
      <c r="B21" s="216"/>
      <c r="C21" s="217"/>
      <c r="D21" s="211"/>
      <c r="E21" s="211">
        <f t="shared" si="2"/>
        <v>0</v>
      </c>
    </row>
    <row r="22" s="178" customFormat="1" ht="18.9" customHeight="1" spans="1:5">
      <c r="A22" s="245" t="s">
        <v>72</v>
      </c>
      <c r="B22" s="216"/>
      <c r="C22" s="217">
        <v>110</v>
      </c>
      <c r="D22" s="211">
        <v>0</v>
      </c>
      <c r="E22" s="211">
        <f t="shared" si="2"/>
        <v>0</v>
      </c>
    </row>
    <row r="23" s="178" customFormat="1" ht="18.9" customHeight="1" spans="1:5">
      <c r="A23" s="243" t="s">
        <v>73</v>
      </c>
      <c r="B23" s="211">
        <f>B24+B37+B38+B39+B40+B41+B42+B43</f>
        <v>2150</v>
      </c>
      <c r="C23" s="196">
        <v>2000</v>
      </c>
      <c r="D23" s="211">
        <f t="shared" ref="D23:D43" si="3">B23-C23</f>
        <v>150</v>
      </c>
      <c r="E23" s="242">
        <f t="shared" si="2"/>
        <v>7.5</v>
      </c>
    </row>
    <row r="24" s="178" customFormat="1" ht="18.9" customHeight="1" spans="1:5">
      <c r="A24" s="245" t="s">
        <v>74</v>
      </c>
      <c r="B24" s="216">
        <f>SUM(B25:B36)</f>
        <v>540</v>
      </c>
      <c r="C24" s="217">
        <v>330</v>
      </c>
      <c r="D24" s="222">
        <f t="shared" si="3"/>
        <v>210</v>
      </c>
      <c r="E24" s="222">
        <f t="shared" si="2"/>
        <v>63.6363636363636</v>
      </c>
    </row>
    <row r="25" s="178" customFormat="1" ht="18.9" customHeight="1" spans="1:5">
      <c r="A25" s="245" t="s">
        <v>75</v>
      </c>
      <c r="B25" s="216">
        <v>200</v>
      </c>
      <c r="C25" s="217">
        <v>200</v>
      </c>
      <c r="D25" s="222">
        <f t="shared" si="3"/>
        <v>0</v>
      </c>
      <c r="E25" s="222">
        <f t="shared" si="2"/>
        <v>0</v>
      </c>
    </row>
    <row r="26" s="178" customFormat="1" ht="18.9" customHeight="1" spans="1:5">
      <c r="A26" s="245" t="s">
        <v>76</v>
      </c>
      <c r="B26" s="216"/>
      <c r="C26" s="217"/>
      <c r="D26" s="222">
        <f t="shared" si="3"/>
        <v>0</v>
      </c>
      <c r="E26" s="222">
        <f t="shared" si="2"/>
        <v>0</v>
      </c>
    </row>
    <row r="27" s="178" customFormat="1" ht="18.9" customHeight="1" spans="1:5">
      <c r="A27" s="245" t="s">
        <v>77</v>
      </c>
      <c r="B27" s="216"/>
      <c r="C27" s="217"/>
      <c r="D27" s="222">
        <f t="shared" si="3"/>
        <v>0</v>
      </c>
      <c r="E27" s="222">
        <f t="shared" si="2"/>
        <v>0</v>
      </c>
    </row>
    <row r="28" s="178" customFormat="1" ht="18.9" customHeight="1" spans="1:5">
      <c r="A28" s="247" t="s">
        <v>78</v>
      </c>
      <c r="B28" s="216">
        <v>160</v>
      </c>
      <c r="C28" s="217">
        <v>100</v>
      </c>
      <c r="D28" s="222">
        <f t="shared" si="3"/>
        <v>60</v>
      </c>
      <c r="E28" s="222">
        <f t="shared" si="2"/>
        <v>60</v>
      </c>
    </row>
    <row r="29" s="178" customFormat="1" ht="18.9" customHeight="1" spans="1:5">
      <c r="A29" s="247" t="s">
        <v>79</v>
      </c>
      <c r="B29" s="216">
        <v>15</v>
      </c>
      <c r="C29" s="217">
        <v>15</v>
      </c>
      <c r="D29" s="222">
        <f t="shared" si="3"/>
        <v>0</v>
      </c>
      <c r="E29" s="222">
        <f t="shared" si="2"/>
        <v>0</v>
      </c>
    </row>
    <row r="30" s="178" customFormat="1" ht="18.9" customHeight="1" spans="1:5">
      <c r="A30" s="247" t="s">
        <v>80</v>
      </c>
      <c r="B30" s="216">
        <v>165</v>
      </c>
      <c r="C30" s="217">
        <v>15</v>
      </c>
      <c r="D30" s="222">
        <f t="shared" si="3"/>
        <v>150</v>
      </c>
      <c r="E30" s="222">
        <f t="shared" si="2"/>
        <v>1000</v>
      </c>
    </row>
    <row r="31" s="178" customFormat="1" ht="18.9" customHeight="1" spans="1:5">
      <c r="A31" s="247" t="s">
        <v>81</v>
      </c>
      <c r="B31" s="221"/>
      <c r="C31" s="217"/>
      <c r="D31" s="222">
        <f t="shared" si="3"/>
        <v>0</v>
      </c>
      <c r="E31" s="222">
        <f t="shared" si="2"/>
        <v>0</v>
      </c>
    </row>
    <row r="32" s="178" customFormat="1" ht="18.9" customHeight="1" spans="1:5">
      <c r="A32" s="247" t="s">
        <v>82</v>
      </c>
      <c r="B32" s="221"/>
      <c r="C32" s="217"/>
      <c r="D32" s="222">
        <f t="shared" si="3"/>
        <v>0</v>
      </c>
      <c r="E32" s="222">
        <f t="shared" si="2"/>
        <v>0</v>
      </c>
    </row>
    <row r="33" s="178" customFormat="1" ht="18.9" customHeight="1" spans="1:5">
      <c r="A33" s="247" t="s">
        <v>83</v>
      </c>
      <c r="B33" s="221"/>
      <c r="C33" s="217"/>
      <c r="D33" s="222">
        <f t="shared" si="3"/>
        <v>0</v>
      </c>
      <c r="E33" s="222">
        <f t="shared" si="2"/>
        <v>0</v>
      </c>
    </row>
    <row r="34" s="178" customFormat="1" ht="18.9" customHeight="1" spans="1:5">
      <c r="A34" s="247" t="s">
        <v>84</v>
      </c>
      <c r="B34" s="221"/>
      <c r="C34" s="217"/>
      <c r="D34" s="222">
        <f t="shared" si="3"/>
        <v>0</v>
      </c>
      <c r="E34" s="222">
        <f t="shared" si="2"/>
        <v>0</v>
      </c>
    </row>
    <row r="35" s="178" customFormat="1" ht="18.9" customHeight="1" spans="1:5">
      <c r="A35" s="247" t="s">
        <v>85</v>
      </c>
      <c r="B35" s="221"/>
      <c r="C35" s="217"/>
      <c r="D35" s="222">
        <f t="shared" si="3"/>
        <v>0</v>
      </c>
      <c r="E35" s="222">
        <f t="shared" si="2"/>
        <v>0</v>
      </c>
    </row>
    <row r="36" s="178" customFormat="1" ht="18.9" customHeight="1" spans="1:5">
      <c r="A36" s="245" t="s">
        <v>86</v>
      </c>
      <c r="B36" s="216"/>
      <c r="C36" s="217"/>
      <c r="D36" s="222">
        <f t="shared" si="3"/>
        <v>0</v>
      </c>
      <c r="E36" s="222">
        <f t="shared" si="2"/>
        <v>0</v>
      </c>
    </row>
    <row r="37" s="178" customFormat="1" ht="18.9" customHeight="1" spans="1:5">
      <c r="A37" s="245" t="s">
        <v>87</v>
      </c>
      <c r="B37" s="216">
        <v>110</v>
      </c>
      <c r="C37" s="217">
        <v>110</v>
      </c>
      <c r="D37" s="222">
        <f t="shared" si="3"/>
        <v>0</v>
      </c>
      <c r="E37" s="222">
        <v>0</v>
      </c>
    </row>
    <row r="38" s="178" customFormat="1" ht="18.9" customHeight="1" spans="1:5">
      <c r="A38" s="245" t="s">
        <v>88</v>
      </c>
      <c r="B38" s="216">
        <v>1000</v>
      </c>
      <c r="C38" s="217">
        <v>1400</v>
      </c>
      <c r="D38" s="222">
        <f t="shared" si="3"/>
        <v>-400</v>
      </c>
      <c r="E38" s="222">
        <f t="shared" ref="E38:E43" si="4">IF(B38=0,0,D38/C38*100)</f>
        <v>-28.5714285714286</v>
      </c>
    </row>
    <row r="39" s="178" customFormat="1" ht="18.9" customHeight="1" spans="1:5">
      <c r="A39" s="245" t="s">
        <v>89</v>
      </c>
      <c r="B39" s="216"/>
      <c r="C39" s="217"/>
      <c r="D39" s="222">
        <f t="shared" si="3"/>
        <v>0</v>
      </c>
      <c r="E39" s="222">
        <f t="shared" si="4"/>
        <v>0</v>
      </c>
    </row>
    <row r="40" s="178" customFormat="1" ht="18.9" customHeight="1" spans="1:5">
      <c r="A40" s="245" t="s">
        <v>90</v>
      </c>
      <c r="B40" s="216">
        <v>500</v>
      </c>
      <c r="C40" s="222">
        <v>140</v>
      </c>
      <c r="D40" s="222">
        <f t="shared" si="3"/>
        <v>360</v>
      </c>
      <c r="E40" s="222"/>
    </row>
    <row r="41" s="178" customFormat="1" ht="18.9" customHeight="1" spans="1:5">
      <c r="A41" s="245" t="s">
        <v>91</v>
      </c>
      <c r="B41" s="216"/>
      <c r="C41" s="222">
        <v>20</v>
      </c>
      <c r="D41" s="222">
        <f t="shared" si="3"/>
        <v>-20</v>
      </c>
      <c r="E41" s="222">
        <f t="shared" si="4"/>
        <v>0</v>
      </c>
    </row>
    <row r="42" s="178" customFormat="1" ht="18.9" customHeight="1" spans="1:5">
      <c r="A42" s="245" t="s">
        <v>92</v>
      </c>
      <c r="B42" s="216"/>
      <c r="C42" s="222"/>
      <c r="D42" s="222">
        <f t="shared" si="3"/>
        <v>0</v>
      </c>
      <c r="E42" s="222">
        <f t="shared" si="4"/>
        <v>0</v>
      </c>
    </row>
    <row r="43" s="178" customFormat="1" ht="18.9" customHeight="1" spans="1:5">
      <c r="A43" s="245" t="s">
        <v>93</v>
      </c>
      <c r="B43" s="221"/>
      <c r="C43" s="222"/>
      <c r="D43" s="222">
        <f t="shared" si="3"/>
        <v>0</v>
      </c>
      <c r="E43" s="222">
        <f t="shared" si="4"/>
        <v>0</v>
      </c>
    </row>
    <row r="44" s="135" customFormat="1" spans="1:5">
      <c r="B44" s="248"/>
      <c r="C44" s="248"/>
      <c r="D44" s="248"/>
      <c r="E44" s="248"/>
    </row>
  </sheetData>
  <mergeCells count="4">
    <mergeCell ref="A1:E1"/>
    <mergeCell ref="D3:E3"/>
    <mergeCell ref="B3:B4"/>
    <mergeCell ref="C3:C4"/>
  </mergeCells>
  <printOptions horizontalCentered="1"/>
  <pageMargins left="1.10236220472441" right="1.10236220472441" top="1.18110236220472" bottom="1.18110236220472" header="0.31496062992126" footer="0.31496062992126"/>
  <pageSetup paperSize="9" scale="75"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5"/>
  <sheetViews>
    <sheetView showZeros="0" workbookViewId="0">
      <selection activeCell="B3" sqref="A3:B28"/>
    </sheetView>
  </sheetViews>
  <sheetFormatPr defaultColWidth="9" defaultRowHeight="13.5" outlineLevelCol="4"/>
  <cols>
    <col min="1" max="1" width="29.2166666666667" style="135" customWidth="1"/>
    <col min="2" max="5" width="15.6666666666667" style="135" customWidth="1"/>
    <col min="6" max="16384" width="9" style="135"/>
  </cols>
  <sheetData>
    <row r="1" s="135" customFormat="1" ht="34.5" customHeight="1" spans="1:5">
      <c r="A1" s="180" t="s">
        <v>94</v>
      </c>
      <c r="B1" s="180"/>
      <c r="C1" s="180"/>
      <c r="D1" s="180"/>
      <c r="E1" s="180"/>
    </row>
    <row r="2" s="135" customFormat="1" ht="18" customHeight="1" spans="1:5">
      <c r="A2" s="182"/>
      <c r="B2" s="182"/>
      <c r="C2" s="231"/>
      <c r="D2" s="183" t="s">
        <v>20</v>
      </c>
      <c r="E2" s="183"/>
    </row>
    <row r="3" s="135" customFormat="1" ht="25.05" customHeight="1" spans="1:5">
      <c r="A3" s="185" t="s">
        <v>48</v>
      </c>
      <c r="B3" s="204" t="s">
        <v>49</v>
      </c>
      <c r="C3" s="205" t="s">
        <v>50</v>
      </c>
      <c r="D3" s="188" t="s">
        <v>95</v>
      </c>
      <c r="E3" s="232"/>
    </row>
    <row r="4" s="135" customFormat="1" ht="18.75" customHeight="1" spans="1:5">
      <c r="A4" s="190" t="s">
        <v>52</v>
      </c>
      <c r="B4" s="208"/>
      <c r="C4" s="103"/>
      <c r="D4" s="193" t="s">
        <v>53</v>
      </c>
      <c r="E4" s="193" t="s">
        <v>54</v>
      </c>
    </row>
    <row r="5" s="135" customFormat="1" ht="18.9" customHeight="1" spans="1:5">
      <c r="A5" s="195" t="s">
        <v>96</v>
      </c>
      <c r="B5" s="196">
        <f>SUM(B6:B29)</f>
        <v>34494</v>
      </c>
      <c r="C5" s="196">
        <f>SUM(C6:C29)</f>
        <v>30865</v>
      </c>
      <c r="D5" s="196">
        <f t="shared" ref="D5:D29" si="0">B5-C5</f>
        <v>3629</v>
      </c>
      <c r="E5" s="197">
        <f t="shared" ref="E5:E14" si="1">IF(B5=0,0,D5/C5*100)</f>
        <v>11.7576543009882</v>
      </c>
    </row>
    <row r="6" s="135" customFormat="1" ht="18.9" customHeight="1" spans="1:5">
      <c r="A6" s="198" t="s">
        <v>97</v>
      </c>
      <c r="B6" s="199">
        <v>6867</v>
      </c>
      <c r="C6" s="199">
        <v>4949</v>
      </c>
      <c r="D6" s="200">
        <f t="shared" si="0"/>
        <v>1918</v>
      </c>
      <c r="E6" s="200">
        <f t="shared" si="1"/>
        <v>38.7553041018388</v>
      </c>
    </row>
    <row r="7" s="135" customFormat="1" ht="18.9" customHeight="1" spans="1:5">
      <c r="A7" s="198" t="s">
        <v>98</v>
      </c>
      <c r="B7" s="199">
        <v>0</v>
      </c>
      <c r="C7" s="199">
        <v>0</v>
      </c>
      <c r="D7" s="200">
        <f t="shared" si="0"/>
        <v>0</v>
      </c>
      <c r="E7" s="200">
        <f t="shared" si="1"/>
        <v>0</v>
      </c>
    </row>
    <row r="8" s="135" customFormat="1" ht="18.9" customHeight="1" spans="1:5">
      <c r="A8" s="198" t="s">
        <v>99</v>
      </c>
      <c r="B8" s="199">
        <v>48</v>
      </c>
      <c r="C8" s="199">
        <v>40</v>
      </c>
      <c r="D8" s="200">
        <f t="shared" si="0"/>
        <v>8</v>
      </c>
      <c r="E8" s="200">
        <f t="shared" si="1"/>
        <v>20</v>
      </c>
    </row>
    <row r="9" s="135" customFormat="1" ht="18.9" customHeight="1" spans="1:5">
      <c r="A9" s="198" t="s">
        <v>100</v>
      </c>
      <c r="B9" s="199">
        <v>1130</v>
      </c>
      <c r="C9" s="199">
        <v>316</v>
      </c>
      <c r="D9" s="200">
        <f t="shared" si="0"/>
        <v>814</v>
      </c>
      <c r="E9" s="200">
        <f t="shared" si="1"/>
        <v>257.594936708861</v>
      </c>
    </row>
    <row r="10" s="135" customFormat="1" ht="18.9" customHeight="1" spans="1:5">
      <c r="A10" s="198" t="s">
        <v>101</v>
      </c>
      <c r="B10" s="199">
        <v>5112</v>
      </c>
      <c r="C10" s="199">
        <v>4805</v>
      </c>
      <c r="D10" s="200">
        <f t="shared" si="0"/>
        <v>307</v>
      </c>
      <c r="E10" s="200">
        <f t="shared" si="1"/>
        <v>6.3891779396462</v>
      </c>
    </row>
    <row r="11" s="135" customFormat="1" ht="18.9" customHeight="1" spans="1:5">
      <c r="A11" s="198" t="s">
        <v>102</v>
      </c>
      <c r="B11" s="199">
        <v>23</v>
      </c>
      <c r="C11" s="199">
        <v>21</v>
      </c>
      <c r="D11" s="200">
        <f t="shared" si="0"/>
        <v>2</v>
      </c>
      <c r="E11" s="200">
        <f t="shared" si="1"/>
        <v>9.52380952380952</v>
      </c>
    </row>
    <row r="12" s="135" customFormat="1" ht="18.9" customHeight="1" spans="1:5">
      <c r="A12" s="198" t="s">
        <v>103</v>
      </c>
      <c r="B12" s="199">
        <v>228</v>
      </c>
      <c r="C12" s="199">
        <v>208</v>
      </c>
      <c r="D12" s="200">
        <f t="shared" si="0"/>
        <v>20</v>
      </c>
      <c r="E12" s="200">
        <f t="shared" si="1"/>
        <v>9.61538461538462</v>
      </c>
    </row>
    <row r="13" s="135" customFormat="1" ht="18.9" customHeight="1" spans="1:5">
      <c r="A13" s="198" t="s">
        <v>104</v>
      </c>
      <c r="B13" s="199">
        <v>13106</v>
      </c>
      <c r="C13" s="199">
        <v>12402</v>
      </c>
      <c r="D13" s="200">
        <f t="shared" si="0"/>
        <v>704</v>
      </c>
      <c r="E13" s="200">
        <f t="shared" si="1"/>
        <v>5.67650378971134</v>
      </c>
    </row>
    <row r="14" s="135" customFormat="1" ht="18.9" customHeight="1" spans="1:5">
      <c r="A14" s="198" t="s">
        <v>105</v>
      </c>
      <c r="B14" s="199">
        <v>2541</v>
      </c>
      <c r="C14" s="199">
        <v>1777</v>
      </c>
      <c r="D14" s="200">
        <f t="shared" si="0"/>
        <v>764</v>
      </c>
      <c r="E14" s="200">
        <f t="shared" si="1"/>
        <v>42.9938097917839</v>
      </c>
    </row>
    <row r="15" s="135" customFormat="1" ht="18.9" customHeight="1" spans="1:5">
      <c r="A15" s="198" t="s">
        <v>106</v>
      </c>
      <c r="B15" s="199">
        <v>0</v>
      </c>
      <c r="C15" s="199">
        <v>0</v>
      </c>
      <c r="D15" s="200">
        <f t="shared" si="0"/>
        <v>0</v>
      </c>
      <c r="E15" s="200">
        <v>0</v>
      </c>
    </row>
    <row r="16" s="135" customFormat="1" ht="18.9" customHeight="1" spans="1:5">
      <c r="A16" s="198" t="s">
        <v>107</v>
      </c>
      <c r="B16" s="199">
        <v>1338</v>
      </c>
      <c r="C16" s="199">
        <v>950</v>
      </c>
      <c r="D16" s="200">
        <f t="shared" si="0"/>
        <v>388</v>
      </c>
      <c r="E16" s="200">
        <f t="shared" ref="E16:E22" si="2">IF(B16=0,0,D16/C16*100)</f>
        <v>40.8421052631579</v>
      </c>
    </row>
    <row r="17" s="135" customFormat="1" ht="18.9" customHeight="1" spans="1:5">
      <c r="A17" s="198" t="s">
        <v>108</v>
      </c>
      <c r="B17" s="199">
        <v>276</v>
      </c>
      <c r="C17" s="199">
        <v>990</v>
      </c>
      <c r="D17" s="200">
        <f t="shared" si="0"/>
        <v>-714</v>
      </c>
      <c r="E17" s="200">
        <f t="shared" si="2"/>
        <v>-72.1212121212121</v>
      </c>
    </row>
    <row r="18" s="135" customFormat="1" ht="18.9" customHeight="1" spans="1:5">
      <c r="A18" s="198" t="s">
        <v>109</v>
      </c>
      <c r="B18" s="199">
        <v>0</v>
      </c>
      <c r="C18" s="199">
        <v>0</v>
      </c>
      <c r="D18" s="200">
        <f t="shared" si="0"/>
        <v>0</v>
      </c>
      <c r="E18" s="200">
        <f t="shared" si="2"/>
        <v>0</v>
      </c>
    </row>
    <row r="19" s="135" customFormat="1" ht="18.9" customHeight="1" spans="1:5">
      <c r="A19" s="198" t="s">
        <v>110</v>
      </c>
      <c r="B19" s="199">
        <v>0</v>
      </c>
      <c r="C19" s="199">
        <v>0</v>
      </c>
      <c r="D19" s="200">
        <f t="shared" si="0"/>
        <v>0</v>
      </c>
      <c r="E19" s="200">
        <f t="shared" si="2"/>
        <v>0</v>
      </c>
    </row>
    <row r="20" s="135" customFormat="1" ht="18.9" customHeight="1" spans="1:5">
      <c r="A20" s="198" t="s">
        <v>111</v>
      </c>
      <c r="B20" s="199">
        <v>241</v>
      </c>
      <c r="C20" s="199">
        <v>205</v>
      </c>
      <c r="D20" s="200">
        <f t="shared" si="0"/>
        <v>36</v>
      </c>
      <c r="E20" s="200">
        <f t="shared" si="2"/>
        <v>17.5609756097561</v>
      </c>
    </row>
    <row r="21" s="135" customFormat="1" ht="18.9" customHeight="1" spans="1:5">
      <c r="A21" s="198" t="s">
        <v>112</v>
      </c>
      <c r="B21" s="199">
        <v>0</v>
      </c>
      <c r="C21" s="199">
        <v>0</v>
      </c>
      <c r="D21" s="200">
        <f t="shared" si="0"/>
        <v>0</v>
      </c>
      <c r="E21" s="200">
        <f t="shared" si="2"/>
        <v>0</v>
      </c>
    </row>
    <row r="22" s="135" customFormat="1" ht="18.9" customHeight="1" spans="1:5">
      <c r="A22" s="198" t="s">
        <v>113</v>
      </c>
      <c r="B22" s="199">
        <v>0</v>
      </c>
      <c r="C22" s="199">
        <v>0</v>
      </c>
      <c r="D22" s="200">
        <f t="shared" si="0"/>
        <v>0</v>
      </c>
      <c r="E22" s="200">
        <f t="shared" si="2"/>
        <v>0</v>
      </c>
    </row>
    <row r="23" s="135" customFormat="1" ht="18.9" customHeight="1" spans="1:5">
      <c r="A23" s="198" t="s">
        <v>114</v>
      </c>
      <c r="B23" s="199">
        <v>0</v>
      </c>
      <c r="C23" s="199">
        <v>0</v>
      </c>
      <c r="D23" s="200">
        <f t="shared" si="0"/>
        <v>0</v>
      </c>
      <c r="E23" s="200">
        <v>0</v>
      </c>
    </row>
    <row r="24" s="135" customFormat="1" ht="18.9" customHeight="1" spans="1:5">
      <c r="A24" s="198" t="s">
        <v>115</v>
      </c>
      <c r="B24" s="199">
        <v>1248</v>
      </c>
      <c r="C24" s="199">
        <v>2088</v>
      </c>
      <c r="D24" s="200">
        <f t="shared" si="0"/>
        <v>-840</v>
      </c>
      <c r="E24" s="200">
        <f t="shared" ref="E24:E27" si="3">IF(B24=0,0,D24/C24*100)</f>
        <v>-40.2298850574713</v>
      </c>
    </row>
    <row r="25" s="135" customFormat="1" ht="18.9" customHeight="1" spans="1:5">
      <c r="A25" s="198" t="s">
        <v>116</v>
      </c>
      <c r="B25" s="199">
        <v>0</v>
      </c>
      <c r="C25" s="199">
        <v>0</v>
      </c>
      <c r="D25" s="200">
        <f t="shared" si="0"/>
        <v>0</v>
      </c>
      <c r="E25" s="200">
        <f t="shared" si="3"/>
        <v>0</v>
      </c>
    </row>
    <row r="26" s="135" customFormat="1" ht="18.9" customHeight="1" spans="1:5">
      <c r="A26" s="198" t="s">
        <v>117</v>
      </c>
      <c r="B26" s="199">
        <v>186</v>
      </c>
      <c r="C26" s="199">
        <v>135</v>
      </c>
      <c r="D26" s="200">
        <f t="shared" si="0"/>
        <v>51</v>
      </c>
      <c r="E26" s="200">
        <f t="shared" si="3"/>
        <v>37.7777777777778</v>
      </c>
    </row>
    <row r="27" s="135" customFormat="1" ht="18.9" customHeight="1" spans="1:5">
      <c r="A27" s="198" t="s">
        <v>118</v>
      </c>
      <c r="B27" s="199">
        <v>300</v>
      </c>
      <c r="C27" s="199">
        <v>300</v>
      </c>
      <c r="D27" s="200">
        <f t="shared" si="0"/>
        <v>0</v>
      </c>
      <c r="E27" s="200">
        <f t="shared" si="3"/>
        <v>0</v>
      </c>
    </row>
    <row r="28" s="135" customFormat="1" ht="18.9" customHeight="1" spans="1:5">
      <c r="A28" s="198" t="s">
        <v>119</v>
      </c>
      <c r="B28" s="199">
        <v>0</v>
      </c>
      <c r="C28" s="199">
        <v>0</v>
      </c>
      <c r="D28" s="200">
        <f t="shared" si="0"/>
        <v>0</v>
      </c>
      <c r="E28" s="200">
        <v>0</v>
      </c>
    </row>
    <row r="29" s="135" customFormat="1" ht="18.9" customHeight="1" spans="1:5">
      <c r="A29" s="198" t="s">
        <v>120</v>
      </c>
      <c r="B29" s="199">
        <v>1850</v>
      </c>
      <c r="C29" s="199">
        <v>1679</v>
      </c>
      <c r="D29" s="200">
        <f t="shared" si="0"/>
        <v>171</v>
      </c>
      <c r="E29" s="200">
        <v>0</v>
      </c>
    </row>
    <row r="30" s="135" customFormat="1" ht="49.05" customHeight="1" spans="1:5">
      <c r="A30" s="182"/>
      <c r="B30" s="233"/>
    </row>
    <row r="31" s="135" customFormat="1" ht="23.25" customHeight="1"/>
    <row r="32" s="135" customFormat="1" ht="23.25" customHeight="1"/>
    <row r="33" s="135" customFormat="1" ht="23.25" customHeight="1"/>
    <row r="34" s="135" customFormat="1" ht="23.25" customHeight="1"/>
    <row r="35" s="135" customFormat="1" ht="23.25" customHeight="1"/>
    <row r="36" s="135" customFormat="1" ht="23.25" customHeight="1"/>
    <row r="37" s="135" customFormat="1" ht="23.25" customHeight="1"/>
    <row r="38" s="135" customFormat="1" ht="23.25" customHeight="1"/>
    <row r="39" s="135" customFormat="1" ht="23.25" customHeight="1"/>
    <row r="40" s="135" customFormat="1" ht="23.25" customHeight="1"/>
    <row r="41" s="135" customFormat="1" ht="23.25" customHeight="1"/>
    <row r="42" s="135" customFormat="1" ht="23.25" customHeight="1"/>
    <row r="43" s="135" customFormat="1" ht="23.25" customHeight="1"/>
    <row r="44" s="135" customFormat="1" ht="23.25" customHeight="1"/>
    <row r="45" s="135" customFormat="1" ht="23.25" customHeight="1"/>
    <row r="46" s="135" customFormat="1" ht="23.25" customHeight="1"/>
    <row r="47" s="135" customFormat="1" ht="23.25" customHeight="1"/>
    <row r="48" s="135" customFormat="1" ht="23.25" customHeight="1"/>
    <row r="49" s="135" customFormat="1" ht="23.25" customHeight="1"/>
    <row r="50" s="135" customFormat="1" ht="23.25" customHeight="1"/>
    <row r="51" s="135" customFormat="1" ht="23.25" customHeight="1"/>
    <row r="52" s="135" customFormat="1" ht="23.25" customHeight="1"/>
    <row r="53" s="135" customFormat="1" ht="23.25" customHeight="1"/>
    <row r="54" s="135" customFormat="1" ht="23.25" customHeight="1"/>
    <row r="55" s="135" customFormat="1" ht="23.25" customHeight="1"/>
    <row r="56" s="135" customFormat="1" ht="23.25" customHeight="1"/>
    <row r="57" s="135" customFormat="1" ht="23.25" customHeight="1"/>
    <row r="58" s="135" customFormat="1" ht="23.25" customHeight="1"/>
    <row r="59" s="135" customFormat="1" ht="23.25" customHeight="1"/>
    <row r="60" s="135" customFormat="1" ht="23.25" customHeight="1"/>
    <row r="61" s="135" customFormat="1" ht="23.25" customHeight="1"/>
    <row r="62" s="135" customFormat="1" ht="23.25" customHeight="1"/>
    <row r="63" s="135" customFormat="1" ht="23.25" customHeight="1"/>
    <row r="64" s="135" customFormat="1" ht="23.25" customHeight="1"/>
    <row r="65" s="135" customFormat="1" ht="23.25" customHeight="1"/>
    <row r="66" s="135" customFormat="1" ht="23.25" customHeight="1"/>
    <row r="67" s="135" customFormat="1" ht="23.25" customHeight="1"/>
    <row r="68" s="135" customFormat="1" ht="23.25" customHeight="1"/>
    <row r="69" s="135" customFormat="1" ht="23.25" customHeight="1"/>
    <row r="70" s="135" customFormat="1" ht="23.25" customHeight="1"/>
    <row r="71" s="135" customFormat="1" ht="23.25" customHeight="1"/>
    <row r="72" s="135" customFormat="1" ht="23.25" customHeight="1"/>
    <row r="73" s="135" customFormat="1" ht="23.25" customHeight="1"/>
    <row r="74" s="135" customFormat="1" ht="23.25" customHeight="1"/>
    <row r="75" s="135" customFormat="1" ht="23.25" customHeight="1"/>
    <row r="76" s="135" customFormat="1" ht="23.25" customHeight="1"/>
    <row r="77" s="135" customFormat="1" ht="23.25" customHeight="1"/>
    <row r="78" s="135" customFormat="1" ht="23.25" customHeight="1"/>
    <row r="79" s="135" customFormat="1" ht="23.25" customHeight="1"/>
    <row r="80" s="135" customFormat="1" ht="23.25" customHeight="1"/>
    <row r="81" s="135" customFormat="1" ht="23.25" customHeight="1"/>
    <row r="82" s="135" customFormat="1" ht="23.25" customHeight="1"/>
    <row r="83" s="135" customFormat="1" ht="23.25" customHeight="1"/>
    <row r="84" s="135" customFormat="1" ht="23.25" customHeight="1"/>
    <row r="85" s="135" customFormat="1" ht="23.25" customHeight="1"/>
    <row r="86" s="135" customFormat="1" ht="23.25" customHeight="1"/>
    <row r="87" s="135" customFormat="1" ht="23.25" customHeight="1"/>
    <row r="88" s="135" customFormat="1" ht="23.25" customHeight="1"/>
    <row r="89" s="135" customFormat="1" ht="23.25" customHeight="1"/>
    <row r="90" s="135" customFormat="1" ht="23.25" customHeight="1"/>
    <row r="91" s="135" customFormat="1" ht="23.25" customHeight="1"/>
    <row r="92" s="135" customFormat="1" ht="23.25" customHeight="1"/>
    <row r="93" s="135" customFormat="1" ht="23.25" customHeight="1"/>
    <row r="94" s="135" customFormat="1" ht="23.25" customHeight="1"/>
    <row r="95" s="135" customFormat="1" ht="23.25" customHeight="1"/>
  </sheetData>
  <mergeCells count="5">
    <mergeCell ref="A1:E1"/>
    <mergeCell ref="D2:E2"/>
    <mergeCell ref="D3:E3"/>
    <mergeCell ref="B3:B4"/>
    <mergeCell ref="C3:C4"/>
  </mergeCells>
  <printOptions horizontalCentered="1"/>
  <pageMargins left="1.10236220472441" right="1.10236220472441" top="1.18110236220472" bottom="1.18110236220472" header="0.31496062992126" footer="0.31496062992126"/>
  <pageSetup paperSize="9" scale="75" orientation="portrait"/>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8"/>
  <sheetViews>
    <sheetView workbookViewId="0">
      <selection activeCell="A5" sqref="A5:A26"/>
    </sheetView>
  </sheetViews>
  <sheetFormatPr defaultColWidth="9" defaultRowHeight="13.5" outlineLevelCol="1"/>
  <cols>
    <col min="1" max="2" width="40.775" customWidth="1"/>
  </cols>
  <sheetData>
    <row r="1" ht="21" customHeight="1" spans="1:2">
      <c r="A1" s="63" t="s">
        <v>121</v>
      </c>
      <c r="B1" s="63"/>
    </row>
    <row r="2" ht="18.95" customHeight="1" spans="1:2">
      <c r="A2" s="223" t="s">
        <v>20</v>
      </c>
      <c r="B2" s="223"/>
    </row>
    <row r="3" ht="22.5" customHeight="1" spans="1:2">
      <c r="A3" s="224" t="s">
        <v>21</v>
      </c>
      <c r="B3" s="225" t="s">
        <v>122</v>
      </c>
    </row>
    <row r="4" ht="22.5" customHeight="1" spans="1:2">
      <c r="A4" s="116" t="s">
        <v>23</v>
      </c>
      <c r="B4" s="116">
        <v>19465</v>
      </c>
    </row>
    <row r="5" ht="22.5" customHeight="1" spans="1:2">
      <c r="A5" s="116" t="s">
        <v>24</v>
      </c>
      <c r="B5" s="116">
        <f>SUM(B6:B19)</f>
        <v>26508</v>
      </c>
    </row>
    <row r="6" ht="22.5" customHeight="1" spans="1:2">
      <c r="A6" s="117" t="s">
        <v>25</v>
      </c>
      <c r="B6" s="117">
        <v>2004</v>
      </c>
    </row>
    <row r="7" ht="22.5" customHeight="1" spans="1:2">
      <c r="A7" s="117" t="s">
        <v>26</v>
      </c>
      <c r="B7" s="117">
        <v>79</v>
      </c>
    </row>
    <row r="8" ht="22.5" customHeight="1" spans="1:2">
      <c r="A8" s="226" t="s">
        <v>27</v>
      </c>
      <c r="B8" s="117">
        <v>17796</v>
      </c>
    </row>
    <row r="9" ht="22.5" customHeight="1" spans="1:2">
      <c r="A9" s="226" t="s">
        <v>28</v>
      </c>
      <c r="B9" s="117">
        <v>3699</v>
      </c>
    </row>
    <row r="10" ht="22.5" customHeight="1" spans="1:2">
      <c r="A10" s="226" t="s">
        <v>29</v>
      </c>
      <c r="B10" s="117">
        <v>1117</v>
      </c>
    </row>
    <row r="11" ht="22.5" customHeight="1" spans="1:2">
      <c r="A11" s="226" t="s">
        <v>30</v>
      </c>
      <c r="B11" s="117"/>
    </row>
    <row r="12" ht="22.5" customHeight="1" spans="1:2">
      <c r="A12" s="227" t="s">
        <v>31</v>
      </c>
      <c r="B12" s="117">
        <v>519</v>
      </c>
    </row>
    <row r="13" ht="22.5" customHeight="1" spans="1:2">
      <c r="A13" s="227" t="s">
        <v>32</v>
      </c>
      <c r="B13" s="117"/>
    </row>
    <row r="14" ht="22.5" customHeight="1" spans="1:2">
      <c r="A14" s="227" t="s">
        <v>33</v>
      </c>
      <c r="B14" s="117">
        <v>1199</v>
      </c>
    </row>
    <row r="15" ht="22.5" customHeight="1" spans="1:2">
      <c r="A15" s="227" t="s">
        <v>34</v>
      </c>
      <c r="B15" s="117"/>
    </row>
    <row r="16" ht="22.5" customHeight="1" spans="1:2">
      <c r="A16" s="227" t="s">
        <v>35</v>
      </c>
      <c r="B16" s="117"/>
    </row>
    <row r="17" ht="22.5" customHeight="1" spans="1:2">
      <c r="A17" s="117" t="s">
        <v>36</v>
      </c>
      <c r="B17" s="117"/>
    </row>
    <row r="18" ht="22.5" customHeight="1" spans="1:2">
      <c r="A18" s="117" t="s">
        <v>37</v>
      </c>
      <c r="B18" s="117">
        <v>95</v>
      </c>
    </row>
    <row r="19" ht="22.5" customHeight="1" spans="1:2">
      <c r="A19" s="116" t="s">
        <v>38</v>
      </c>
      <c r="B19" s="117"/>
    </row>
    <row r="20" ht="22.5" customHeight="1" spans="1:2">
      <c r="A20" s="228" t="s">
        <v>39</v>
      </c>
      <c r="B20" s="229"/>
    </row>
    <row r="21" ht="22.5" customHeight="1" spans="1:2">
      <c r="A21" s="228" t="s">
        <v>40</v>
      </c>
      <c r="B21" s="229"/>
    </row>
    <row r="22" ht="22.5" customHeight="1" spans="1:2">
      <c r="A22" s="119" t="s">
        <v>41</v>
      </c>
      <c r="B22" s="116">
        <f>B4+B5+B19+B20+B21</f>
        <v>45973</v>
      </c>
    </row>
    <row r="23" ht="22.5" customHeight="1" spans="1:2">
      <c r="A23" s="117" t="s">
        <v>42</v>
      </c>
      <c r="B23" s="116">
        <f>B26-B25-B24</f>
        <v>33470</v>
      </c>
    </row>
    <row r="24" ht="22.5" customHeight="1" spans="1:2">
      <c r="A24" s="117" t="s">
        <v>43</v>
      </c>
      <c r="B24" s="117">
        <v>11479</v>
      </c>
    </row>
    <row r="25" ht="22.5" customHeight="1" spans="1:2">
      <c r="A25" s="117" t="s">
        <v>44</v>
      </c>
      <c r="B25" s="117">
        <v>1024</v>
      </c>
    </row>
    <row r="26" ht="22.5" customHeight="1" spans="1:2">
      <c r="A26" s="119" t="s">
        <v>45</v>
      </c>
      <c r="B26" s="116">
        <f>B22</f>
        <v>45973</v>
      </c>
    </row>
    <row r="27" ht="22.5" customHeight="1" spans="1:2">
      <c r="A27" s="119" t="s">
        <v>46</v>
      </c>
      <c r="B27" s="116">
        <f>B26-B22</f>
        <v>0</v>
      </c>
    </row>
    <row r="28" ht="22" customHeight="1" spans="1:2">
      <c r="A28" s="20"/>
      <c r="B28" s="230"/>
    </row>
  </sheetData>
  <mergeCells count="2">
    <mergeCell ref="A1:B1"/>
    <mergeCell ref="A2:B2"/>
  </mergeCells>
  <pageMargins left="1.10236220472441" right="1.10236220472441" top="1.18110236220472" bottom="1.18110236220472" header="0.511811023622047" footer="0.511811023622047"/>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1"/>
  <sheetViews>
    <sheetView showZeros="0" topLeftCell="A19" workbookViewId="0">
      <selection activeCell="H41" sqref="A40:H41"/>
    </sheetView>
  </sheetViews>
  <sheetFormatPr defaultColWidth="9" defaultRowHeight="13.5" outlineLevelCol="4"/>
  <cols>
    <col min="1" max="1" width="29.2166666666667" style="135" customWidth="1"/>
    <col min="2" max="5" width="15.6666666666667" style="135" customWidth="1"/>
    <col min="6" max="16384" width="9" style="135"/>
  </cols>
  <sheetData>
    <row r="1" s="135" customFormat="1" ht="30.75" customHeight="1" spans="1:5">
      <c r="A1" s="201" t="s">
        <v>123</v>
      </c>
      <c r="B1" s="201"/>
      <c r="C1" s="201"/>
      <c r="D1" s="201"/>
      <c r="E1" s="201"/>
    </row>
    <row r="2" s="178" customFormat="1" ht="17.1" customHeight="1" spans="1:5">
      <c r="A2" s="202"/>
      <c r="B2" s="202"/>
      <c r="C2" s="202"/>
      <c r="D2" s="202"/>
      <c r="E2" s="170" t="s">
        <v>20</v>
      </c>
    </row>
    <row r="3" s="178" customFormat="1" ht="25.05" customHeight="1" spans="1:5">
      <c r="A3" s="203" t="s">
        <v>48</v>
      </c>
      <c r="B3" s="204" t="s">
        <v>49</v>
      </c>
      <c r="C3" s="205" t="s">
        <v>50</v>
      </c>
      <c r="D3" s="206" t="s">
        <v>51</v>
      </c>
      <c r="E3" s="206"/>
    </row>
    <row r="4" s="178" customFormat="1" ht="18.75" customHeight="1" spans="1:5">
      <c r="A4" s="207" t="s">
        <v>52</v>
      </c>
      <c r="B4" s="208"/>
      <c r="C4" s="103"/>
      <c r="D4" s="209" t="s">
        <v>53</v>
      </c>
      <c r="E4" s="209" t="s">
        <v>54</v>
      </c>
    </row>
    <row r="5" s="178" customFormat="1" ht="18.9" customHeight="1" spans="1:5">
      <c r="A5" s="210" t="s">
        <v>55</v>
      </c>
      <c r="B5" s="211">
        <f>B6+B23</f>
        <v>19465</v>
      </c>
      <c r="C5" s="211">
        <v>17000</v>
      </c>
      <c r="D5" s="212">
        <f t="shared" ref="D5:D43" si="0">B5-C5</f>
        <v>2465</v>
      </c>
      <c r="E5" s="213">
        <f t="shared" ref="E5:E7" si="1">D5/C5*100</f>
        <v>14.5</v>
      </c>
    </row>
    <row r="6" s="178" customFormat="1" ht="18.9" customHeight="1" spans="1:5">
      <c r="A6" s="214" t="s">
        <v>56</v>
      </c>
      <c r="B6" s="211">
        <f>SUM(B7:B22)</f>
        <v>17315</v>
      </c>
      <c r="C6" s="211">
        <v>15000</v>
      </c>
      <c r="D6" s="212">
        <f t="shared" si="0"/>
        <v>2315</v>
      </c>
      <c r="E6" s="213">
        <f t="shared" si="1"/>
        <v>15.4333333333333</v>
      </c>
    </row>
    <row r="7" s="178" customFormat="1" ht="18.9" customHeight="1" spans="1:5">
      <c r="A7" s="215" t="s">
        <v>57</v>
      </c>
      <c r="B7" s="216">
        <v>5700</v>
      </c>
      <c r="C7" s="217">
        <v>5420</v>
      </c>
      <c r="D7" s="218">
        <f t="shared" si="0"/>
        <v>280</v>
      </c>
      <c r="E7" s="218">
        <f t="shared" si="1"/>
        <v>5.16605166051661</v>
      </c>
    </row>
    <row r="8" s="178" customFormat="1" ht="18.9" customHeight="1" spans="1:5">
      <c r="A8" s="219" t="s">
        <v>58</v>
      </c>
      <c r="B8" s="216"/>
      <c r="C8" s="217"/>
      <c r="D8" s="218">
        <f t="shared" si="0"/>
        <v>0</v>
      </c>
      <c r="E8" s="218">
        <f>C8-D8</f>
        <v>0</v>
      </c>
    </row>
    <row r="9" s="178" customFormat="1" ht="18.9" customHeight="1" spans="1:5">
      <c r="A9" s="219" t="s">
        <v>59</v>
      </c>
      <c r="B9" s="216">
        <v>3194</v>
      </c>
      <c r="C9" s="217">
        <v>490</v>
      </c>
      <c r="D9" s="218">
        <f t="shared" si="0"/>
        <v>2704</v>
      </c>
      <c r="E9" s="218">
        <f t="shared" ref="E9:E16" si="2">D9/C9*100</f>
        <v>551.836734693878</v>
      </c>
    </row>
    <row r="10" s="178" customFormat="1" ht="18.9" customHeight="1" spans="1:5">
      <c r="A10" s="215" t="s">
        <v>60</v>
      </c>
      <c r="B10" s="216">
        <v>500</v>
      </c>
      <c r="C10" s="217">
        <v>400</v>
      </c>
      <c r="D10" s="218">
        <f t="shared" si="0"/>
        <v>100</v>
      </c>
      <c r="E10" s="218">
        <f t="shared" si="2"/>
        <v>25</v>
      </c>
    </row>
    <row r="11" s="178" customFormat="1" ht="18.9" customHeight="1" spans="1:5">
      <c r="A11" s="219" t="s">
        <v>61</v>
      </c>
      <c r="B11" s="216">
        <v>30</v>
      </c>
      <c r="C11" s="217"/>
      <c r="D11" s="218">
        <f t="shared" si="0"/>
        <v>30</v>
      </c>
      <c r="E11" s="218">
        <v>0</v>
      </c>
    </row>
    <row r="12" s="178" customFormat="1" ht="18.9" customHeight="1" spans="1:5">
      <c r="A12" s="215" t="s">
        <v>62</v>
      </c>
      <c r="B12" s="216">
        <v>400</v>
      </c>
      <c r="C12" s="217">
        <v>330</v>
      </c>
      <c r="D12" s="218">
        <f t="shared" si="0"/>
        <v>70</v>
      </c>
      <c r="E12" s="218">
        <f t="shared" si="2"/>
        <v>21.2121212121212</v>
      </c>
    </row>
    <row r="13" s="178" customFormat="1" ht="18.9" customHeight="1" spans="1:5">
      <c r="A13" s="215" t="s">
        <v>63</v>
      </c>
      <c r="B13" s="216">
        <v>2500</v>
      </c>
      <c r="C13" s="217">
        <v>1600</v>
      </c>
      <c r="D13" s="218">
        <f t="shared" si="0"/>
        <v>900</v>
      </c>
      <c r="E13" s="218">
        <f t="shared" si="2"/>
        <v>56.25</v>
      </c>
    </row>
    <row r="14" s="178" customFormat="1" ht="18.9" customHeight="1" spans="1:5">
      <c r="A14" s="215" t="s">
        <v>64</v>
      </c>
      <c r="B14" s="216">
        <v>900</v>
      </c>
      <c r="C14" s="217">
        <v>900</v>
      </c>
      <c r="D14" s="218">
        <f t="shared" si="0"/>
        <v>0</v>
      </c>
      <c r="E14" s="218">
        <f t="shared" si="2"/>
        <v>0</v>
      </c>
    </row>
    <row r="15" s="178" customFormat="1" ht="18.9" customHeight="1" spans="1:5">
      <c r="A15" s="215" t="s">
        <v>65</v>
      </c>
      <c r="B15" s="216">
        <v>3071</v>
      </c>
      <c r="C15" s="217">
        <v>4900</v>
      </c>
      <c r="D15" s="218">
        <f t="shared" si="0"/>
        <v>-1829</v>
      </c>
      <c r="E15" s="218">
        <f t="shared" si="2"/>
        <v>-37.3265306122449</v>
      </c>
    </row>
    <row r="16" s="178" customFormat="1" ht="18.9" customHeight="1" spans="1:5">
      <c r="A16" s="215" t="s">
        <v>66</v>
      </c>
      <c r="B16" s="216">
        <v>20</v>
      </c>
      <c r="C16" s="217">
        <v>20</v>
      </c>
      <c r="D16" s="218">
        <f t="shared" si="0"/>
        <v>0</v>
      </c>
      <c r="E16" s="218">
        <f t="shared" si="2"/>
        <v>0</v>
      </c>
    </row>
    <row r="17" s="178" customFormat="1" ht="18.9" customHeight="1" spans="1:5">
      <c r="A17" s="215" t="s">
        <v>67</v>
      </c>
      <c r="B17" s="216"/>
      <c r="C17" s="217"/>
      <c r="D17" s="218">
        <f t="shared" si="0"/>
        <v>0</v>
      </c>
      <c r="E17" s="218">
        <f t="shared" ref="E17:E21" si="3">C17-D17</f>
        <v>0</v>
      </c>
    </row>
    <row r="18" s="178" customFormat="1" ht="18.9" customHeight="1" spans="1:5">
      <c r="A18" s="215" t="s">
        <v>68</v>
      </c>
      <c r="B18" s="216">
        <v>700</v>
      </c>
      <c r="C18" s="217">
        <v>695</v>
      </c>
      <c r="D18" s="218">
        <f t="shared" si="0"/>
        <v>5</v>
      </c>
      <c r="E18" s="218">
        <f t="shared" ref="E18:E25" si="4">D18/C18*100</f>
        <v>0.719424460431655</v>
      </c>
    </row>
    <row r="19" s="178" customFormat="1" ht="18.9" customHeight="1" spans="1:5">
      <c r="A19" s="215" t="s">
        <v>69</v>
      </c>
      <c r="B19" s="216">
        <v>300</v>
      </c>
      <c r="C19" s="217">
        <v>135</v>
      </c>
      <c r="D19" s="218">
        <f t="shared" si="0"/>
        <v>165</v>
      </c>
      <c r="E19" s="218">
        <f t="shared" si="4"/>
        <v>122.222222222222</v>
      </c>
    </row>
    <row r="20" s="178" customFormat="1" ht="18.9" customHeight="1" spans="1:5">
      <c r="A20" s="215" t="s">
        <v>70</v>
      </c>
      <c r="B20" s="216"/>
      <c r="C20" s="217"/>
      <c r="D20" s="218">
        <f t="shared" si="0"/>
        <v>0</v>
      </c>
      <c r="E20" s="218">
        <f t="shared" si="3"/>
        <v>0</v>
      </c>
    </row>
    <row r="21" s="178" customFormat="1" ht="18.9" customHeight="1" spans="1:5">
      <c r="A21" s="215" t="s">
        <v>71</v>
      </c>
      <c r="B21" s="216"/>
      <c r="C21" s="217"/>
      <c r="D21" s="218">
        <f t="shared" si="0"/>
        <v>0</v>
      </c>
      <c r="E21" s="218">
        <f t="shared" si="3"/>
        <v>0</v>
      </c>
    </row>
    <row r="22" s="178" customFormat="1" ht="18.9" customHeight="1" spans="1:5">
      <c r="A22" s="215" t="s">
        <v>72</v>
      </c>
      <c r="B22" s="216"/>
      <c r="C22" s="217">
        <v>110</v>
      </c>
      <c r="D22" s="218">
        <f t="shared" si="0"/>
        <v>-110</v>
      </c>
      <c r="E22" s="218"/>
    </row>
    <row r="23" s="178" customFormat="1" ht="18.9" customHeight="1" spans="1:5">
      <c r="A23" s="214" t="s">
        <v>73</v>
      </c>
      <c r="B23" s="211">
        <f>B24+B37+B38+B39+B40+B41+B42+B43</f>
        <v>2150</v>
      </c>
      <c r="C23" s="211">
        <v>2000</v>
      </c>
      <c r="D23" s="212">
        <f t="shared" si="0"/>
        <v>150</v>
      </c>
      <c r="E23" s="213">
        <f t="shared" si="4"/>
        <v>7.5</v>
      </c>
    </row>
    <row r="24" s="178" customFormat="1" ht="18.9" customHeight="1" spans="1:5">
      <c r="A24" s="215" t="s">
        <v>74</v>
      </c>
      <c r="B24" s="216">
        <f>SUM(B25:B36)</f>
        <v>540</v>
      </c>
      <c r="C24" s="217">
        <v>330</v>
      </c>
      <c r="D24" s="218">
        <f t="shared" si="0"/>
        <v>210</v>
      </c>
      <c r="E24" s="218">
        <f t="shared" si="4"/>
        <v>63.6363636363636</v>
      </c>
    </row>
    <row r="25" s="178" customFormat="1" ht="18.9" customHeight="1" spans="1:5">
      <c r="A25" s="215" t="s">
        <v>75</v>
      </c>
      <c r="B25" s="216">
        <v>200</v>
      </c>
      <c r="C25" s="217">
        <v>200</v>
      </c>
      <c r="D25" s="218">
        <f t="shared" si="0"/>
        <v>0</v>
      </c>
      <c r="E25" s="218">
        <f t="shared" si="4"/>
        <v>0</v>
      </c>
    </row>
    <row r="26" s="178" customFormat="1" ht="18.9" customHeight="1" spans="1:5">
      <c r="A26" s="215" t="s">
        <v>76</v>
      </c>
      <c r="B26" s="216"/>
      <c r="C26" s="217"/>
      <c r="D26" s="218">
        <f t="shared" si="0"/>
        <v>0</v>
      </c>
      <c r="E26" s="218">
        <f t="shared" ref="E26:E36" si="5">C26-D26</f>
        <v>0</v>
      </c>
    </row>
    <row r="27" s="178" customFormat="1" ht="18.9" customHeight="1" spans="1:5">
      <c r="A27" s="215" t="s">
        <v>77</v>
      </c>
      <c r="B27" s="216"/>
      <c r="C27" s="217"/>
      <c r="D27" s="218">
        <f t="shared" si="0"/>
        <v>0</v>
      </c>
      <c r="E27" s="218">
        <f t="shared" si="5"/>
        <v>0</v>
      </c>
    </row>
    <row r="28" s="178" customFormat="1" ht="18.9" customHeight="1" spans="1:5">
      <c r="A28" s="220" t="s">
        <v>78</v>
      </c>
      <c r="B28" s="216">
        <v>160</v>
      </c>
      <c r="C28" s="217">
        <v>100</v>
      </c>
      <c r="D28" s="218">
        <f t="shared" si="0"/>
        <v>60</v>
      </c>
      <c r="E28" s="218">
        <f t="shared" ref="E28:E30" si="6">D28/C28*100</f>
        <v>60</v>
      </c>
    </row>
    <row r="29" s="178" customFormat="1" ht="18.9" customHeight="1" spans="1:5">
      <c r="A29" s="220" t="s">
        <v>79</v>
      </c>
      <c r="B29" s="216">
        <v>15</v>
      </c>
      <c r="C29" s="217">
        <v>15</v>
      </c>
      <c r="D29" s="218">
        <f t="shared" si="0"/>
        <v>0</v>
      </c>
      <c r="E29" s="218">
        <f t="shared" si="6"/>
        <v>0</v>
      </c>
    </row>
    <row r="30" s="178" customFormat="1" ht="18.9" customHeight="1" spans="1:5">
      <c r="A30" s="220" t="s">
        <v>80</v>
      </c>
      <c r="B30" s="216">
        <v>165</v>
      </c>
      <c r="C30" s="217">
        <v>15</v>
      </c>
      <c r="D30" s="218">
        <f t="shared" si="0"/>
        <v>150</v>
      </c>
      <c r="E30" s="218">
        <f t="shared" si="6"/>
        <v>1000</v>
      </c>
    </row>
    <row r="31" s="178" customFormat="1" ht="18.9" customHeight="1" spans="1:5">
      <c r="A31" s="220" t="s">
        <v>81</v>
      </c>
      <c r="B31" s="221"/>
      <c r="C31" s="217"/>
      <c r="D31" s="218">
        <f t="shared" si="0"/>
        <v>0</v>
      </c>
      <c r="E31" s="218">
        <f t="shared" si="5"/>
        <v>0</v>
      </c>
    </row>
    <row r="32" s="178" customFormat="1" ht="18.9" customHeight="1" spans="1:5">
      <c r="A32" s="220" t="s">
        <v>82</v>
      </c>
      <c r="B32" s="221"/>
      <c r="C32" s="217"/>
      <c r="D32" s="218">
        <f t="shared" si="0"/>
        <v>0</v>
      </c>
      <c r="E32" s="218">
        <f t="shared" si="5"/>
        <v>0</v>
      </c>
    </row>
    <row r="33" s="178" customFormat="1" ht="18.9" customHeight="1" spans="1:5">
      <c r="A33" s="220" t="s">
        <v>83</v>
      </c>
      <c r="B33" s="221"/>
      <c r="C33" s="217"/>
      <c r="D33" s="218">
        <f t="shared" si="0"/>
        <v>0</v>
      </c>
      <c r="E33" s="218">
        <f t="shared" si="5"/>
        <v>0</v>
      </c>
    </row>
    <row r="34" s="178" customFormat="1" ht="18.9" customHeight="1" spans="1:5">
      <c r="A34" s="220" t="s">
        <v>84</v>
      </c>
      <c r="B34" s="221"/>
      <c r="C34" s="217"/>
      <c r="D34" s="218">
        <f t="shared" si="0"/>
        <v>0</v>
      </c>
      <c r="E34" s="218">
        <f t="shared" si="5"/>
        <v>0</v>
      </c>
    </row>
    <row r="35" s="178" customFormat="1" ht="18.9" customHeight="1" spans="1:5">
      <c r="A35" s="220" t="s">
        <v>85</v>
      </c>
      <c r="B35" s="221"/>
      <c r="C35" s="217"/>
      <c r="D35" s="218">
        <f t="shared" si="0"/>
        <v>0</v>
      </c>
      <c r="E35" s="218">
        <f t="shared" si="5"/>
        <v>0</v>
      </c>
    </row>
    <row r="36" s="178" customFormat="1" ht="18.9" customHeight="1" spans="1:5">
      <c r="A36" s="215" t="s">
        <v>86</v>
      </c>
      <c r="B36" s="216"/>
      <c r="C36" s="217"/>
      <c r="D36" s="218">
        <f t="shared" si="0"/>
        <v>0</v>
      </c>
      <c r="E36" s="218">
        <f t="shared" si="5"/>
        <v>0</v>
      </c>
    </row>
    <row r="37" s="178" customFormat="1" ht="18.9" customHeight="1" spans="1:5">
      <c r="A37" s="215" t="s">
        <v>87</v>
      </c>
      <c r="B37" s="216">
        <v>110</v>
      </c>
      <c r="C37" s="217">
        <v>110</v>
      </c>
      <c r="D37" s="218">
        <f t="shared" si="0"/>
        <v>0</v>
      </c>
      <c r="E37" s="218">
        <f t="shared" ref="E37:E41" si="7">D37/C37*100</f>
        <v>0</v>
      </c>
    </row>
    <row r="38" s="178" customFormat="1" ht="18.9" customHeight="1" spans="1:5">
      <c r="A38" s="215" t="s">
        <v>88</v>
      </c>
      <c r="B38" s="216">
        <v>1000</v>
      </c>
      <c r="C38" s="217">
        <v>1400</v>
      </c>
      <c r="D38" s="218">
        <f t="shared" si="0"/>
        <v>-400</v>
      </c>
      <c r="E38" s="218">
        <f t="shared" si="7"/>
        <v>-28.5714285714286</v>
      </c>
    </row>
    <row r="39" s="178" customFormat="1" ht="18.9" customHeight="1" spans="1:5">
      <c r="A39" s="215" t="s">
        <v>89</v>
      </c>
      <c r="B39" s="216"/>
      <c r="C39" s="217"/>
      <c r="D39" s="218">
        <f t="shared" si="0"/>
        <v>0</v>
      </c>
      <c r="E39" s="218">
        <f t="shared" ref="E39:E43" si="8">C39-D39</f>
        <v>0</v>
      </c>
    </row>
    <row r="40" s="178" customFormat="1" ht="18.9" customHeight="1" spans="1:5">
      <c r="A40" s="215" t="s">
        <v>90</v>
      </c>
      <c r="B40" s="216">
        <v>500</v>
      </c>
      <c r="C40" s="222">
        <v>140</v>
      </c>
      <c r="D40" s="218">
        <f t="shared" si="0"/>
        <v>360</v>
      </c>
      <c r="E40" s="218">
        <f t="shared" si="7"/>
        <v>257.142857142857</v>
      </c>
    </row>
    <row r="41" s="135" customFormat="1" ht="18.9" customHeight="1" spans="1:5">
      <c r="A41" s="215" t="s">
        <v>91</v>
      </c>
      <c r="B41" s="216"/>
      <c r="C41" s="222">
        <v>20</v>
      </c>
      <c r="D41" s="218">
        <f t="shared" si="0"/>
        <v>-20</v>
      </c>
      <c r="E41" s="218">
        <f t="shared" si="7"/>
        <v>-100</v>
      </c>
    </row>
    <row r="42" s="135" customFormat="1" ht="18.9" customHeight="1" spans="1:5">
      <c r="A42" s="215" t="s">
        <v>92</v>
      </c>
      <c r="B42" s="216"/>
      <c r="C42" s="222"/>
      <c r="D42" s="218">
        <f t="shared" si="0"/>
        <v>0</v>
      </c>
      <c r="E42" s="218">
        <f t="shared" si="8"/>
        <v>0</v>
      </c>
    </row>
    <row r="43" s="135" customFormat="1" ht="18.9" customHeight="1" spans="1:5">
      <c r="A43" s="215" t="s">
        <v>93</v>
      </c>
      <c r="B43" s="221"/>
      <c r="C43" s="222"/>
      <c r="D43" s="218">
        <f t="shared" si="0"/>
        <v>0</v>
      </c>
      <c r="E43" s="218">
        <f t="shared" si="8"/>
        <v>0</v>
      </c>
    </row>
    <row r="44" s="135" customFormat="1" ht="19.5" customHeight="1"/>
    <row r="45" s="135" customFormat="1" ht="19.5" customHeight="1"/>
    <row r="46" s="135" customFormat="1" ht="19.5" customHeight="1"/>
    <row r="47" s="135" customFormat="1" ht="19.5" customHeight="1"/>
    <row r="48" s="135" customFormat="1" ht="19.5" customHeight="1"/>
    <row r="49" s="135" customFormat="1" ht="19.5" customHeight="1"/>
    <row r="50" s="135" customFormat="1" ht="19.5" customHeight="1"/>
    <row r="51" s="135" customFormat="1" ht="19.5" customHeight="1"/>
    <row r="52" s="135" customFormat="1" ht="19.5" customHeight="1"/>
    <row r="53" s="135" customFormat="1" ht="19.5" customHeight="1"/>
    <row r="54" s="135" customFormat="1" ht="19.5" customHeight="1"/>
    <row r="55" s="135" customFormat="1" ht="19.5" customHeight="1"/>
    <row r="56" s="135" customFormat="1" ht="19.5" customHeight="1"/>
    <row r="57" s="135" customFormat="1" ht="19.5" customHeight="1"/>
    <row r="58" s="135" customFormat="1" ht="19.5" customHeight="1"/>
    <row r="59" s="135" customFormat="1" ht="19.5" customHeight="1"/>
    <row r="60" s="135" customFormat="1" ht="19.5" customHeight="1"/>
    <row r="61" s="135" customFormat="1" ht="19.5" customHeight="1"/>
    <row r="62" s="135" customFormat="1" ht="19.5" customHeight="1"/>
    <row r="63" s="135" customFormat="1" ht="19.5" customHeight="1"/>
    <row r="64" s="135" customFormat="1" ht="19.5" customHeight="1"/>
    <row r="65" s="135" customFormat="1" ht="19.5" customHeight="1"/>
    <row r="66" s="135" customFormat="1" ht="19.5" customHeight="1"/>
    <row r="67" s="135" customFormat="1" ht="19.5" customHeight="1"/>
    <row r="68" s="135" customFormat="1" ht="19.5" customHeight="1"/>
    <row r="69" s="135" customFormat="1" ht="19.5" customHeight="1"/>
    <row r="70" s="135" customFormat="1" ht="19.5" customHeight="1"/>
    <row r="71" s="135" customFormat="1" ht="19.5" customHeight="1"/>
    <row r="72" s="135" customFormat="1" ht="19.5" customHeight="1"/>
    <row r="73" s="135" customFormat="1" ht="19.5" customHeight="1"/>
    <row r="74" s="135" customFormat="1" ht="19.5" customHeight="1"/>
    <row r="75" s="135" customFormat="1" ht="19.5" customHeight="1"/>
    <row r="76" s="135" customFormat="1" ht="19.5" customHeight="1"/>
    <row r="77" s="135" customFormat="1" ht="19.5" customHeight="1"/>
    <row r="78" s="135" customFormat="1" ht="19.5" customHeight="1"/>
    <row r="79" s="135" customFormat="1" ht="19.5" customHeight="1"/>
    <row r="80" s="135" customFormat="1" ht="19.5" customHeight="1"/>
    <row r="81" s="135" customFormat="1" ht="19.5" customHeight="1"/>
    <row r="82" s="135" customFormat="1" ht="19.5" customHeight="1"/>
    <row r="83" s="135" customFormat="1" ht="19.5" customHeight="1"/>
    <row r="84" s="135" customFormat="1" ht="19.5" customHeight="1"/>
    <row r="85" s="135" customFormat="1" ht="19.5" customHeight="1"/>
    <row r="86" s="135" customFormat="1" ht="19.5" customHeight="1"/>
    <row r="87" s="135" customFormat="1" ht="19.5" customHeight="1"/>
    <row r="88" s="135" customFormat="1" ht="19.5" customHeight="1"/>
    <row r="89" s="135" customFormat="1" ht="19.5" customHeight="1"/>
    <row r="90" s="135" customFormat="1" ht="19.5" customHeight="1"/>
    <row r="91" s="135" customFormat="1" ht="19.5" customHeight="1"/>
    <row r="92" s="135" customFormat="1" ht="19.5" customHeight="1"/>
    <row r="93" s="135" customFormat="1" ht="19.5" customHeight="1"/>
    <row r="94" s="135" customFormat="1" ht="19.5" customHeight="1"/>
    <row r="95" s="135" customFormat="1" ht="19.5" customHeight="1"/>
    <row r="96" s="135" customFormat="1" ht="19.5" customHeight="1"/>
    <row r="97" s="135" customFormat="1" ht="19.5" customHeight="1"/>
    <row r="98" s="135" customFormat="1" ht="19.5" customHeight="1"/>
    <row r="99" s="135" customFormat="1" ht="19.5" customHeight="1"/>
    <row r="100" s="135" customFormat="1" ht="19.5" customHeight="1"/>
    <row r="101" s="135" customFormat="1" ht="19.5" customHeight="1"/>
  </sheetData>
  <mergeCells count="4">
    <mergeCell ref="A1:E1"/>
    <mergeCell ref="D3:E3"/>
    <mergeCell ref="B3:B4"/>
    <mergeCell ref="C3:C4"/>
  </mergeCells>
  <pageMargins left="1.10236220472441" right="1.10236220472441" top="1.18110236220472" bottom="1.18110236220472" header="0.511811023622047" footer="0.511811023622047"/>
  <pageSetup paperSize="9" scale="75" orientation="portrait"/>
  <headerFooter alignWithMargins="0"/>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Zeros="0" workbookViewId="0">
      <selection activeCell="A6" sqref="A6:A29"/>
    </sheetView>
  </sheetViews>
  <sheetFormatPr defaultColWidth="11" defaultRowHeight="13.5" outlineLevelCol="4"/>
  <cols>
    <col min="1" max="1" width="29.2166666666667" style="135" customWidth="1"/>
    <col min="2" max="4" width="15.6666666666667" style="135" customWidth="1"/>
    <col min="5" max="5" width="15.6666666666667" style="179" customWidth="1"/>
    <col min="6" max="16384" width="11" style="135"/>
  </cols>
  <sheetData>
    <row r="1" s="135" customFormat="1" ht="30" customHeight="1" spans="1:5">
      <c r="A1" s="180" t="s">
        <v>124</v>
      </c>
      <c r="B1" s="180"/>
      <c r="C1" s="180"/>
      <c r="D1" s="180"/>
      <c r="E1" s="181"/>
    </row>
    <row r="2" s="178" customFormat="1" ht="18" customHeight="1" spans="1:5">
      <c r="A2" s="182"/>
      <c r="B2" s="182"/>
      <c r="C2" s="182"/>
      <c r="D2" s="183" t="s">
        <v>20</v>
      </c>
      <c r="E2" s="184"/>
    </row>
    <row r="3" s="178" customFormat="1" ht="25.05" customHeight="1" spans="1:5">
      <c r="A3" s="185" t="s">
        <v>48</v>
      </c>
      <c r="B3" s="186" t="s">
        <v>49</v>
      </c>
      <c r="C3" s="187" t="s">
        <v>50</v>
      </c>
      <c r="D3" s="188" t="s">
        <v>95</v>
      </c>
      <c r="E3" s="189"/>
    </row>
    <row r="4" s="178" customFormat="1" ht="18.75" customHeight="1" spans="1:5">
      <c r="A4" s="190" t="s">
        <v>52</v>
      </c>
      <c r="B4" s="191"/>
      <c r="C4" s="192"/>
      <c r="D4" s="193" t="s">
        <v>53</v>
      </c>
      <c r="E4" s="194" t="s">
        <v>54</v>
      </c>
    </row>
    <row r="5" s="178" customFormat="1" ht="18.9" customHeight="1" spans="1:5">
      <c r="A5" s="195" t="s">
        <v>96</v>
      </c>
      <c r="B5" s="196">
        <f>SUM(B6:B29)</f>
        <v>33470</v>
      </c>
      <c r="C5" s="196">
        <f>SUM(C6:C29)</f>
        <v>30184</v>
      </c>
      <c r="D5" s="196">
        <f t="shared" ref="D5:D29" si="0">B5-C5</f>
        <v>3286</v>
      </c>
      <c r="E5" s="197">
        <f t="shared" ref="E5:E14" si="1">IF(B5=0,0,D5/C5*100)</f>
        <v>10.8865624171747</v>
      </c>
    </row>
    <row r="6" s="178" customFormat="1" ht="18.9" customHeight="1" spans="1:5">
      <c r="A6" s="198" t="s">
        <v>97</v>
      </c>
      <c r="B6" s="199">
        <v>6197</v>
      </c>
      <c r="C6" s="199">
        <v>4395</v>
      </c>
      <c r="D6" s="200">
        <f t="shared" si="0"/>
        <v>1802</v>
      </c>
      <c r="E6" s="200">
        <f t="shared" si="1"/>
        <v>41.0011376564278</v>
      </c>
    </row>
    <row r="7" s="178" customFormat="1" ht="18.9" customHeight="1" spans="1:5">
      <c r="A7" s="198" t="s">
        <v>98</v>
      </c>
      <c r="B7" s="199">
        <v>0</v>
      </c>
      <c r="C7" s="199">
        <v>0</v>
      </c>
      <c r="D7" s="200">
        <f t="shared" si="0"/>
        <v>0</v>
      </c>
      <c r="E7" s="200">
        <f t="shared" si="1"/>
        <v>0</v>
      </c>
    </row>
    <row r="8" s="178" customFormat="1" ht="18.9" customHeight="1" spans="1:5">
      <c r="A8" s="198" t="s">
        <v>99</v>
      </c>
      <c r="B8" s="199">
        <v>48</v>
      </c>
      <c r="C8" s="199">
        <v>40</v>
      </c>
      <c r="D8" s="200">
        <f t="shared" si="0"/>
        <v>8</v>
      </c>
      <c r="E8" s="200">
        <f t="shared" si="1"/>
        <v>20</v>
      </c>
    </row>
    <row r="9" s="178" customFormat="1" ht="18.9" customHeight="1" spans="1:5">
      <c r="A9" s="198" t="s">
        <v>100</v>
      </c>
      <c r="B9" s="199">
        <v>1130</v>
      </c>
      <c r="C9" s="199">
        <v>316</v>
      </c>
      <c r="D9" s="200">
        <f t="shared" si="0"/>
        <v>814</v>
      </c>
      <c r="E9" s="200">
        <f t="shared" si="1"/>
        <v>257.594936708861</v>
      </c>
    </row>
    <row r="10" s="178" customFormat="1" ht="18.9" customHeight="1" spans="1:5">
      <c r="A10" s="198" t="s">
        <v>101</v>
      </c>
      <c r="B10" s="199">
        <v>5112</v>
      </c>
      <c r="C10" s="199">
        <v>4805</v>
      </c>
      <c r="D10" s="200">
        <f t="shared" si="0"/>
        <v>307</v>
      </c>
      <c r="E10" s="200">
        <f t="shared" si="1"/>
        <v>6.3891779396462</v>
      </c>
    </row>
    <row r="11" s="178" customFormat="1" ht="18.9" customHeight="1" spans="1:5">
      <c r="A11" s="198" t="s">
        <v>102</v>
      </c>
      <c r="B11" s="199">
        <v>23</v>
      </c>
      <c r="C11" s="199">
        <v>21</v>
      </c>
      <c r="D11" s="200">
        <f t="shared" si="0"/>
        <v>2</v>
      </c>
      <c r="E11" s="200">
        <f t="shared" si="1"/>
        <v>9.52380952380952</v>
      </c>
    </row>
    <row r="12" s="178" customFormat="1" ht="18.9" customHeight="1" spans="1:5">
      <c r="A12" s="198" t="s">
        <v>103</v>
      </c>
      <c r="B12" s="199">
        <v>228</v>
      </c>
      <c r="C12" s="199">
        <v>208</v>
      </c>
      <c r="D12" s="200">
        <f t="shared" si="0"/>
        <v>20</v>
      </c>
      <c r="E12" s="200">
        <f t="shared" si="1"/>
        <v>9.61538461538462</v>
      </c>
    </row>
    <row r="13" s="178" customFormat="1" ht="18.9" customHeight="1" spans="1:5">
      <c r="A13" s="198" t="s">
        <v>104</v>
      </c>
      <c r="B13" s="199">
        <v>12991</v>
      </c>
      <c r="C13" s="199">
        <v>12402</v>
      </c>
      <c r="D13" s="200">
        <f t="shared" si="0"/>
        <v>589</v>
      </c>
      <c r="E13" s="200">
        <f t="shared" si="1"/>
        <v>4.74923399451701</v>
      </c>
    </row>
    <row r="14" s="178" customFormat="1" ht="18.9" customHeight="1" spans="1:5">
      <c r="A14" s="198" t="s">
        <v>105</v>
      </c>
      <c r="B14" s="199">
        <v>2466</v>
      </c>
      <c r="C14" s="199">
        <v>1761</v>
      </c>
      <c r="D14" s="200">
        <f t="shared" si="0"/>
        <v>705</v>
      </c>
      <c r="E14" s="200">
        <f t="shared" si="1"/>
        <v>40.0340715502555</v>
      </c>
    </row>
    <row r="15" s="178" customFormat="1" ht="18.9" customHeight="1" spans="1:5">
      <c r="A15" s="198" t="s">
        <v>106</v>
      </c>
      <c r="B15" s="199">
        <v>0</v>
      </c>
      <c r="C15" s="199">
        <v>0</v>
      </c>
      <c r="D15" s="200">
        <f t="shared" si="0"/>
        <v>0</v>
      </c>
      <c r="E15" s="200">
        <f>C15-D15</f>
        <v>0</v>
      </c>
    </row>
    <row r="16" s="178" customFormat="1" ht="18.9" customHeight="1" spans="1:5">
      <c r="A16" s="198" t="s">
        <v>107</v>
      </c>
      <c r="B16" s="199">
        <v>1338</v>
      </c>
      <c r="C16" s="199">
        <v>950</v>
      </c>
      <c r="D16" s="200">
        <f t="shared" si="0"/>
        <v>388</v>
      </c>
      <c r="E16" s="200">
        <v>0</v>
      </c>
    </row>
    <row r="17" s="178" customFormat="1" ht="18.9" customHeight="1" spans="1:5">
      <c r="A17" s="198" t="s">
        <v>108</v>
      </c>
      <c r="B17" s="199">
        <v>178</v>
      </c>
      <c r="C17" s="199">
        <v>879</v>
      </c>
      <c r="D17" s="200">
        <f t="shared" si="0"/>
        <v>-701</v>
      </c>
      <c r="E17" s="200">
        <f t="shared" ref="E17:E22" si="2">IF(B17=0,0,D17/C17*100)</f>
        <v>-79.7497155858931</v>
      </c>
    </row>
    <row r="18" s="178" customFormat="1" ht="18.9" customHeight="1" spans="1:5">
      <c r="A18" s="198" t="s">
        <v>109</v>
      </c>
      <c r="B18" s="199">
        <v>0</v>
      </c>
      <c r="C18" s="199">
        <v>0</v>
      </c>
      <c r="D18" s="200">
        <f t="shared" si="0"/>
        <v>0</v>
      </c>
      <c r="E18" s="200">
        <f t="shared" si="2"/>
        <v>0</v>
      </c>
    </row>
    <row r="19" s="178" customFormat="1" ht="18.9" customHeight="1" spans="1:5">
      <c r="A19" s="198" t="s">
        <v>110</v>
      </c>
      <c r="B19" s="199">
        <v>0</v>
      </c>
      <c r="C19" s="199">
        <v>0</v>
      </c>
      <c r="D19" s="200">
        <f t="shared" si="0"/>
        <v>0</v>
      </c>
      <c r="E19" s="200">
        <f t="shared" si="2"/>
        <v>0</v>
      </c>
    </row>
    <row r="20" s="178" customFormat="1" ht="18.9" customHeight="1" spans="1:5">
      <c r="A20" s="198" t="s">
        <v>111</v>
      </c>
      <c r="B20" s="199">
        <v>241</v>
      </c>
      <c r="C20" s="199">
        <v>205</v>
      </c>
      <c r="D20" s="200">
        <f t="shared" si="0"/>
        <v>36</v>
      </c>
      <c r="E20" s="200">
        <f t="shared" si="2"/>
        <v>17.5609756097561</v>
      </c>
    </row>
    <row r="21" s="178" customFormat="1" ht="18.9" customHeight="1" spans="1:5">
      <c r="A21" s="198" t="s">
        <v>112</v>
      </c>
      <c r="B21" s="199">
        <v>0</v>
      </c>
      <c r="C21" s="199">
        <v>0</v>
      </c>
      <c r="D21" s="200">
        <f t="shared" si="0"/>
        <v>0</v>
      </c>
      <c r="E21" s="200">
        <f t="shared" si="2"/>
        <v>0</v>
      </c>
    </row>
    <row r="22" s="178" customFormat="1" ht="18.9" customHeight="1" spans="1:5">
      <c r="A22" s="198" t="s">
        <v>113</v>
      </c>
      <c r="B22" s="199">
        <v>0</v>
      </c>
      <c r="C22" s="199">
        <v>0</v>
      </c>
      <c r="D22" s="200">
        <f t="shared" si="0"/>
        <v>0</v>
      </c>
      <c r="E22" s="200">
        <f t="shared" si="2"/>
        <v>0</v>
      </c>
    </row>
    <row r="23" s="178" customFormat="1" ht="18.9" customHeight="1" spans="1:5">
      <c r="A23" s="198" t="s">
        <v>114</v>
      </c>
      <c r="B23" s="199">
        <v>0</v>
      </c>
      <c r="C23" s="199">
        <v>0</v>
      </c>
      <c r="D23" s="200">
        <f t="shared" si="0"/>
        <v>0</v>
      </c>
      <c r="E23" s="200">
        <f>C23-D23</f>
        <v>0</v>
      </c>
    </row>
    <row r="24" s="178" customFormat="1" ht="18.9" customHeight="1" spans="1:5">
      <c r="A24" s="198" t="s">
        <v>115</v>
      </c>
      <c r="B24" s="199">
        <v>1182</v>
      </c>
      <c r="C24" s="199">
        <v>2088</v>
      </c>
      <c r="D24" s="200">
        <f t="shared" si="0"/>
        <v>-906</v>
      </c>
      <c r="E24" s="200">
        <f t="shared" ref="E24:E29" si="3">IF(B24=0,0,D24/C24*100)</f>
        <v>-43.3908045977011</v>
      </c>
    </row>
    <row r="25" s="178" customFormat="1" ht="18.9" customHeight="1" spans="1:5">
      <c r="A25" s="198" t="s">
        <v>116</v>
      </c>
      <c r="B25" s="199">
        <v>0</v>
      </c>
      <c r="C25" s="199">
        <v>0</v>
      </c>
      <c r="D25" s="200">
        <f t="shared" si="0"/>
        <v>0</v>
      </c>
      <c r="E25" s="200">
        <f t="shared" si="3"/>
        <v>0</v>
      </c>
    </row>
    <row r="26" s="178" customFormat="1" ht="18.9" customHeight="1" spans="1:5">
      <c r="A26" s="198" t="s">
        <v>117</v>
      </c>
      <c r="B26" s="199">
        <v>186</v>
      </c>
      <c r="C26" s="199">
        <v>135</v>
      </c>
      <c r="D26" s="200">
        <f t="shared" si="0"/>
        <v>51</v>
      </c>
      <c r="E26" s="200">
        <f t="shared" si="3"/>
        <v>37.7777777777778</v>
      </c>
    </row>
    <row r="27" s="178" customFormat="1" ht="18.9" customHeight="1" spans="1:5">
      <c r="A27" s="198" t="s">
        <v>118</v>
      </c>
      <c r="B27" s="199">
        <v>300</v>
      </c>
      <c r="C27" s="199">
        <v>300</v>
      </c>
      <c r="D27" s="200">
        <f t="shared" si="0"/>
        <v>0</v>
      </c>
      <c r="E27" s="200">
        <f t="shared" si="3"/>
        <v>0</v>
      </c>
    </row>
    <row r="28" s="178" customFormat="1" ht="18.9" customHeight="1" spans="1:5">
      <c r="A28" s="198" t="s">
        <v>119</v>
      </c>
      <c r="B28" s="199">
        <v>0</v>
      </c>
      <c r="C28" s="199">
        <v>0</v>
      </c>
      <c r="D28" s="200">
        <f t="shared" si="0"/>
        <v>0</v>
      </c>
      <c r="E28" s="200">
        <f t="shared" si="3"/>
        <v>0</v>
      </c>
    </row>
    <row r="29" s="178" customFormat="1" ht="18.9" customHeight="1" spans="1:5">
      <c r="A29" s="198" t="s">
        <v>120</v>
      </c>
      <c r="B29" s="199">
        <v>1850</v>
      </c>
      <c r="C29" s="199">
        <v>1679</v>
      </c>
      <c r="D29" s="200">
        <f t="shared" si="0"/>
        <v>171</v>
      </c>
      <c r="E29" s="200">
        <f t="shared" si="3"/>
        <v>10.184633710542</v>
      </c>
    </row>
  </sheetData>
  <mergeCells count="5">
    <mergeCell ref="A1:E1"/>
    <mergeCell ref="D2:E2"/>
    <mergeCell ref="D3:E3"/>
    <mergeCell ref="B3:B4"/>
    <mergeCell ref="C3:C4"/>
  </mergeCells>
  <pageMargins left="1.10236220472441" right="1.10236220472441" top="1.18110236220472" bottom="1.18110236220472" header="0.511811023622047" footer="0.511811023622047"/>
  <pageSetup paperSize="9" orientation="portrait"/>
  <headerFooter alignWithMargins="0"/>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4"/>
  <sheetViews>
    <sheetView topLeftCell="A8" workbookViewId="0">
      <selection activeCell="A5" sqref="A5:A32"/>
    </sheetView>
  </sheetViews>
  <sheetFormatPr defaultColWidth="9" defaultRowHeight="22" customHeight="1" outlineLevelCol="1"/>
  <cols>
    <col min="1" max="2" width="40.775" style="21" customWidth="1"/>
    <col min="3" max="16384" width="9" style="21"/>
  </cols>
  <sheetData>
    <row r="1" customHeight="1" spans="1:2">
      <c r="A1" s="169" t="s">
        <v>125</v>
      </c>
      <c r="B1" s="169"/>
    </row>
    <row r="2" customHeight="1" spans="1:2">
      <c r="A2" s="135"/>
      <c r="B2" s="170" t="s">
        <v>20</v>
      </c>
    </row>
    <row r="3" customHeight="1" spans="1:2">
      <c r="A3" s="171" t="s">
        <v>126</v>
      </c>
      <c r="B3" s="171" t="s">
        <v>127</v>
      </c>
    </row>
    <row r="4" customHeight="1" spans="1:2">
      <c r="A4" s="172" t="s">
        <v>128</v>
      </c>
      <c r="B4" s="173">
        <f>B5+B10+B21+B23+B26+B28+B33</f>
        <v>14848</v>
      </c>
    </row>
    <row r="5" customHeight="1" spans="1:2">
      <c r="A5" s="174" t="s">
        <v>129</v>
      </c>
      <c r="B5" s="173">
        <f>SUM(B6:B9)</f>
        <v>3792</v>
      </c>
    </row>
    <row r="6" customHeight="1" spans="1:2">
      <c r="A6" s="175" t="s">
        <v>130</v>
      </c>
      <c r="B6" s="176">
        <v>2734</v>
      </c>
    </row>
    <row r="7" customHeight="1" spans="1:2">
      <c r="A7" s="175" t="s">
        <v>131</v>
      </c>
      <c r="B7" s="176">
        <v>718</v>
      </c>
    </row>
    <row r="8" customHeight="1" spans="1:2">
      <c r="A8" s="175" t="s">
        <v>132</v>
      </c>
      <c r="B8" s="176">
        <v>340</v>
      </c>
    </row>
    <row r="9" customHeight="1" spans="1:2">
      <c r="A9" s="175" t="s">
        <v>133</v>
      </c>
      <c r="B9" s="176">
        <v>0</v>
      </c>
    </row>
    <row r="10" customHeight="1" spans="1:2">
      <c r="A10" s="174" t="s">
        <v>134</v>
      </c>
      <c r="B10" s="173">
        <f>SUM(B11:B20)</f>
        <v>677</v>
      </c>
    </row>
    <row r="11" customHeight="1" spans="1:2">
      <c r="A11" s="175" t="s">
        <v>135</v>
      </c>
      <c r="B11" s="176">
        <v>556</v>
      </c>
    </row>
    <row r="12" customHeight="1" spans="1:2">
      <c r="A12" s="175" t="s">
        <v>136</v>
      </c>
      <c r="B12" s="176">
        <v>30</v>
      </c>
    </row>
    <row r="13" customHeight="1" spans="1:2">
      <c r="A13" s="175" t="s">
        <v>137</v>
      </c>
      <c r="B13" s="176">
        <v>0</v>
      </c>
    </row>
    <row r="14" customHeight="1" spans="1:2">
      <c r="A14" s="175" t="s">
        <v>138</v>
      </c>
      <c r="B14" s="176">
        <v>0</v>
      </c>
    </row>
    <row r="15" customHeight="1" spans="1:2">
      <c r="A15" s="175" t="s">
        <v>139</v>
      </c>
      <c r="B15" s="176">
        <v>0</v>
      </c>
    </row>
    <row r="16" customHeight="1" spans="1:2">
      <c r="A16" s="175" t="s">
        <v>140</v>
      </c>
      <c r="B16" s="176">
        <v>0</v>
      </c>
    </row>
    <row r="17" customHeight="1" spans="1:2">
      <c r="A17" s="175" t="s">
        <v>141</v>
      </c>
      <c r="B17" s="176">
        <v>0</v>
      </c>
    </row>
    <row r="18" customHeight="1" spans="1:2">
      <c r="A18" s="175" t="s">
        <v>142</v>
      </c>
      <c r="B18" s="176">
        <v>91</v>
      </c>
    </row>
    <row r="19" customHeight="1" spans="1:2">
      <c r="A19" s="175" t="s">
        <v>143</v>
      </c>
      <c r="B19" s="176">
        <v>0</v>
      </c>
    </row>
    <row r="20" customHeight="1" spans="1:2">
      <c r="A20" s="175" t="s">
        <v>144</v>
      </c>
      <c r="B20" s="176">
        <v>0</v>
      </c>
    </row>
    <row r="21" customHeight="1" spans="1:2">
      <c r="A21" s="174" t="s">
        <v>145</v>
      </c>
      <c r="B21" s="173">
        <f>B22</f>
        <v>1</v>
      </c>
    </row>
    <row r="22" customHeight="1" spans="1:2">
      <c r="A22" s="175" t="s">
        <v>146</v>
      </c>
      <c r="B22" s="176">
        <v>1</v>
      </c>
    </row>
    <row r="23" customHeight="1" spans="1:2">
      <c r="A23" s="174" t="s">
        <v>147</v>
      </c>
      <c r="B23" s="173">
        <f>SUM(B24:B25)</f>
        <v>9957</v>
      </c>
    </row>
    <row r="24" customHeight="1" spans="1:2">
      <c r="A24" s="175" t="s">
        <v>148</v>
      </c>
      <c r="B24" s="176">
        <v>9587</v>
      </c>
    </row>
    <row r="25" customHeight="1" spans="1:2">
      <c r="A25" s="175" t="s">
        <v>149</v>
      </c>
      <c r="B25" s="176">
        <v>370</v>
      </c>
    </row>
    <row r="26" customHeight="1" spans="1:2">
      <c r="A26" s="174" t="s">
        <v>150</v>
      </c>
      <c r="B26" s="173">
        <f>B27</f>
        <v>6</v>
      </c>
    </row>
    <row r="27" customHeight="1" spans="1:2">
      <c r="A27" s="175" t="s">
        <v>151</v>
      </c>
      <c r="B27" s="176">
        <v>6</v>
      </c>
    </row>
    <row r="28" customHeight="1" spans="1:2">
      <c r="A28" s="174" t="s">
        <v>152</v>
      </c>
      <c r="B28" s="173">
        <f>SUM(B29:B32)</f>
        <v>415</v>
      </c>
    </row>
    <row r="29" customHeight="1" spans="1:2">
      <c r="A29" s="175" t="s">
        <v>153</v>
      </c>
      <c r="B29" s="176">
        <v>69</v>
      </c>
    </row>
    <row r="30" customHeight="1" spans="1:2">
      <c r="A30" s="175" t="s">
        <v>154</v>
      </c>
      <c r="B30" s="177">
        <v>0</v>
      </c>
    </row>
    <row r="31" customHeight="1" spans="1:2">
      <c r="A31" s="175" t="s">
        <v>155</v>
      </c>
      <c r="B31" s="176">
        <v>341</v>
      </c>
    </row>
    <row r="32" customHeight="1" spans="1:2">
      <c r="A32" s="175" t="s">
        <v>156</v>
      </c>
      <c r="B32" s="176">
        <v>5</v>
      </c>
    </row>
    <row r="33" customHeight="1" spans="1:2">
      <c r="A33" s="174" t="s">
        <v>157</v>
      </c>
      <c r="B33" s="173">
        <v>0</v>
      </c>
    </row>
    <row r="34" customHeight="1" spans="1:2">
      <c r="A34" s="175" t="s">
        <v>158</v>
      </c>
      <c r="B34" s="176">
        <v>0</v>
      </c>
    </row>
  </sheetData>
  <mergeCells count="1">
    <mergeCell ref="A1:B1"/>
  </mergeCells>
  <pageMargins left="1.10236220472441" right="1.10236220472441" top="1.18110236220472" bottom="1.18110236220472" header="0.511811023622047" footer="0.511811023622047"/>
  <pageSetup paperSize="9"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2"/>
  <sheetViews>
    <sheetView topLeftCell="A2" workbookViewId="0">
      <selection activeCell="A41" sqref="A2:A41"/>
    </sheetView>
  </sheetViews>
  <sheetFormatPr defaultColWidth="5.38333333333333" defaultRowHeight="12.75" customHeight="1" outlineLevelCol="1"/>
  <cols>
    <col min="1" max="1" width="46.5583333333333" style="153" customWidth="1"/>
    <col min="2" max="2" width="30" style="153" customWidth="1"/>
    <col min="3" max="16384" width="5.38333333333333" style="153"/>
  </cols>
  <sheetData>
    <row r="1" ht="46.5" customHeight="1" spans="1:2">
      <c r="A1" s="154" t="s">
        <v>159</v>
      </c>
      <c r="B1" s="154"/>
    </row>
    <row r="2" customHeight="1" spans="1:2">
      <c r="A2" s="155"/>
      <c r="B2" s="156" t="s">
        <v>20</v>
      </c>
    </row>
    <row r="3" s="152" customFormat="1" ht="21" customHeight="1" spans="1:2">
      <c r="A3" s="157" t="s">
        <v>126</v>
      </c>
      <c r="B3" s="158" t="s">
        <v>127</v>
      </c>
    </row>
    <row r="4" ht="18" customHeight="1" spans="1:2">
      <c r="A4" s="159" t="s">
        <v>160</v>
      </c>
      <c r="B4" s="160">
        <v>1024</v>
      </c>
    </row>
    <row r="5" ht="18" customHeight="1" spans="1:2">
      <c r="A5" s="159" t="s">
        <v>161</v>
      </c>
      <c r="B5" s="160"/>
    </row>
    <row r="6" ht="18" customHeight="1" spans="1:2">
      <c r="A6" s="161" t="s">
        <v>162</v>
      </c>
      <c r="B6" s="160"/>
    </row>
    <row r="7" ht="18" customHeight="1" spans="1:2">
      <c r="A7" s="162" t="s">
        <v>163</v>
      </c>
      <c r="B7" s="160"/>
    </row>
    <row r="8" ht="18" customHeight="1" spans="1:2">
      <c r="A8" s="162" t="s">
        <v>164</v>
      </c>
      <c r="B8" s="160"/>
    </row>
    <row r="9" ht="18" customHeight="1" spans="1:2">
      <c r="A9" s="162" t="s">
        <v>165</v>
      </c>
      <c r="B9" s="160"/>
    </row>
    <row r="10" ht="18" customHeight="1" spans="1:2">
      <c r="A10" s="163" t="s">
        <v>166</v>
      </c>
      <c r="B10" s="160"/>
    </row>
    <row r="11" ht="18" customHeight="1" spans="1:2">
      <c r="A11" s="161" t="s">
        <v>167</v>
      </c>
      <c r="B11" s="160"/>
    </row>
    <row r="12" ht="18" customHeight="1" spans="1:2">
      <c r="A12" s="164" t="s">
        <v>168</v>
      </c>
      <c r="B12" s="160"/>
    </row>
    <row r="13" ht="18" customHeight="1" spans="1:2">
      <c r="A13" s="159" t="s">
        <v>169</v>
      </c>
      <c r="B13" s="160">
        <v>1024</v>
      </c>
    </row>
    <row r="14" ht="18" customHeight="1" spans="1:2">
      <c r="A14" s="161" t="s">
        <v>162</v>
      </c>
      <c r="B14" s="160">
        <v>1024</v>
      </c>
    </row>
    <row r="15" ht="18" customHeight="1" spans="1:2">
      <c r="A15" s="161" t="s">
        <v>170</v>
      </c>
      <c r="B15" s="160"/>
    </row>
    <row r="16" ht="18" customHeight="1" spans="1:2">
      <c r="A16" s="164" t="s">
        <v>171</v>
      </c>
      <c r="B16" s="160"/>
    </row>
    <row r="17" ht="18" customHeight="1" spans="1:2">
      <c r="A17" s="161" t="s">
        <v>172</v>
      </c>
      <c r="B17" s="160"/>
    </row>
    <row r="18" ht="18" customHeight="1" spans="1:2">
      <c r="A18" s="161" t="s">
        <v>173</v>
      </c>
      <c r="B18" s="160">
        <v>1024</v>
      </c>
    </row>
    <row r="19" ht="18" customHeight="1" spans="1:2">
      <c r="A19" s="161" t="s">
        <v>174</v>
      </c>
      <c r="B19" s="160"/>
    </row>
    <row r="20" ht="18" customHeight="1" spans="1:2">
      <c r="A20" s="161" t="s">
        <v>175</v>
      </c>
      <c r="B20" s="160"/>
    </row>
    <row r="21" ht="18" customHeight="1" spans="1:2">
      <c r="A21" s="164" t="s">
        <v>176</v>
      </c>
      <c r="B21" s="160"/>
    </row>
    <row r="22" ht="18" customHeight="1" spans="1:2">
      <c r="A22" s="164" t="s">
        <v>177</v>
      </c>
      <c r="B22" s="160"/>
    </row>
    <row r="23" ht="18" customHeight="1" spans="1:2">
      <c r="A23" s="161" t="s">
        <v>178</v>
      </c>
      <c r="B23" s="160"/>
    </row>
    <row r="24" ht="18" customHeight="1" spans="1:2">
      <c r="A24" s="161" t="s">
        <v>179</v>
      </c>
      <c r="B24" s="160"/>
    </row>
    <row r="25" ht="18" customHeight="1" spans="1:2">
      <c r="A25" s="164" t="s">
        <v>180</v>
      </c>
      <c r="B25" s="160"/>
    </row>
    <row r="26" ht="18" customHeight="1" spans="1:2">
      <c r="A26" s="161" t="s">
        <v>181</v>
      </c>
      <c r="B26" s="160"/>
    </row>
    <row r="27" ht="18" customHeight="1" spans="1:2">
      <c r="A27" s="161" t="s">
        <v>182</v>
      </c>
      <c r="B27" s="160"/>
    </row>
    <row r="28" ht="18" customHeight="1" spans="1:2">
      <c r="A28" s="161" t="s">
        <v>183</v>
      </c>
      <c r="B28" s="160"/>
    </row>
    <row r="29" ht="18" customHeight="1" spans="1:2">
      <c r="A29" s="165" t="s">
        <v>184</v>
      </c>
      <c r="B29" s="166"/>
    </row>
    <row r="30" ht="18" customHeight="1" spans="1:2">
      <c r="A30" s="165" t="s">
        <v>185</v>
      </c>
      <c r="B30" s="166"/>
    </row>
    <row r="31" ht="18" customHeight="1" spans="1:2">
      <c r="A31" s="165" t="s">
        <v>186</v>
      </c>
      <c r="B31" s="166"/>
    </row>
    <row r="32" ht="18" customHeight="1" spans="1:2">
      <c r="A32" s="165" t="s">
        <v>187</v>
      </c>
      <c r="B32" s="166"/>
    </row>
    <row r="33" ht="18" customHeight="1" spans="1:2">
      <c r="A33" s="161" t="s">
        <v>167</v>
      </c>
      <c r="B33" s="160">
        <v>1024</v>
      </c>
    </row>
    <row r="34" ht="18" customHeight="1" spans="1:2">
      <c r="A34" s="164" t="s">
        <v>168</v>
      </c>
      <c r="B34" s="160">
        <v>1024</v>
      </c>
    </row>
    <row r="35" ht="18" customHeight="1" spans="1:2">
      <c r="A35" s="159" t="s">
        <v>188</v>
      </c>
      <c r="B35" s="160"/>
    </row>
    <row r="36" ht="18" customHeight="1" spans="1:2">
      <c r="A36" s="161" t="s">
        <v>162</v>
      </c>
      <c r="B36" s="160"/>
    </row>
    <row r="37" ht="18" customHeight="1" spans="1:2">
      <c r="A37" s="164" t="s">
        <v>189</v>
      </c>
      <c r="B37" s="160"/>
    </row>
    <row r="38" ht="18" customHeight="1" spans="1:2">
      <c r="A38" s="164" t="s">
        <v>190</v>
      </c>
      <c r="B38" s="160"/>
    </row>
    <row r="39" ht="18" customHeight="1" spans="1:2">
      <c r="A39" s="164" t="s">
        <v>191</v>
      </c>
      <c r="B39" s="160"/>
    </row>
    <row r="40" ht="18" customHeight="1" spans="1:2">
      <c r="A40" s="167" t="s">
        <v>167</v>
      </c>
      <c r="B40" s="160"/>
    </row>
    <row r="41" ht="18" customHeight="1" spans="1:2">
      <c r="A41" s="164" t="s">
        <v>168</v>
      </c>
      <c r="B41" s="160"/>
    </row>
    <row r="42" ht="46" customHeight="1" spans="1:2">
      <c r="A42" s="168" t="s">
        <v>192</v>
      </c>
      <c r="B42" s="168"/>
    </row>
  </sheetData>
  <mergeCells count="2">
    <mergeCell ref="A1:B1"/>
    <mergeCell ref="A42:B42"/>
  </mergeCells>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IR7"/>
  <sheetViews>
    <sheetView zoomScale="130" zoomScaleNormal="130" workbookViewId="0">
      <selection activeCell="A7" sqref="A6:G7"/>
    </sheetView>
  </sheetViews>
  <sheetFormatPr defaultColWidth="8" defaultRowHeight="14.25" customHeight="1" outlineLevelRow="6"/>
  <cols>
    <col min="1" max="4" width="15.775" style="136" customWidth="1"/>
    <col min="5" max="5" width="15.775" style="137" customWidth="1"/>
    <col min="6" max="7" width="15.775" style="136" customWidth="1"/>
    <col min="8" max="252" width="8" style="136"/>
    <col min="253" max="16384" width="8" style="135"/>
  </cols>
  <sheetData>
    <row r="1" ht="33.75" customHeight="1" spans="1:252">
      <c r="A1" s="138" t="s">
        <v>193</v>
      </c>
      <c r="B1" s="138"/>
      <c r="C1" s="138"/>
      <c r="D1" s="138"/>
      <c r="E1" s="139"/>
      <c r="F1" s="138"/>
      <c r="G1" s="138"/>
    </row>
    <row r="2" ht="39" customHeight="1" spans="1:252">
      <c r="A2" s="140"/>
      <c r="B2" s="140"/>
      <c r="C2" s="140"/>
      <c r="D2" s="141"/>
      <c r="E2" s="142"/>
      <c r="F2" s="140"/>
      <c r="G2" s="141" t="s">
        <v>20</v>
      </c>
    </row>
    <row r="3" ht="23" customHeight="1" spans="1:252">
      <c r="A3" s="143" t="s">
        <v>194</v>
      </c>
      <c r="B3" s="143" t="s">
        <v>195</v>
      </c>
      <c r="C3" s="143"/>
      <c r="D3" s="143"/>
      <c r="E3" s="144" t="s">
        <v>196</v>
      </c>
      <c r="F3" s="143"/>
      <c r="G3" s="143"/>
    </row>
    <row r="4" ht="37.5" customHeight="1" spans="1:252">
      <c r="A4" s="143"/>
      <c r="B4" s="143" t="s">
        <v>197</v>
      </c>
      <c r="C4" s="143" t="s">
        <v>198</v>
      </c>
      <c r="D4" s="143" t="s">
        <v>199</v>
      </c>
      <c r="E4" s="144" t="s">
        <v>197</v>
      </c>
      <c r="F4" s="143" t="s">
        <v>200</v>
      </c>
      <c r="G4" s="143" t="s">
        <v>201</v>
      </c>
    </row>
    <row r="5" s="135" customFormat="1" ht="108" customHeight="1" spans="1:252">
      <c r="A5" s="145" t="s">
        <v>202</v>
      </c>
      <c r="B5" s="146">
        <f>SUM(C5:D5)</f>
        <v>55000.05</v>
      </c>
      <c r="C5" s="146">
        <v>41984.51</v>
      </c>
      <c r="D5" s="146">
        <v>13015.54</v>
      </c>
      <c r="E5" s="147">
        <f>SUM(F5:G5)</f>
        <v>55000.05</v>
      </c>
      <c r="F5" s="146">
        <v>41984.51</v>
      </c>
      <c r="G5" s="146">
        <v>13015.54</v>
      </c>
      <c r="H5" s="136"/>
      <c r="I5" s="136"/>
      <c r="J5" s="136"/>
      <c r="K5" s="136"/>
      <c r="L5" s="136"/>
      <c r="M5" s="136"/>
      <c r="N5" s="136"/>
      <c r="O5" s="136"/>
      <c r="P5" s="136"/>
      <c r="Q5" s="136"/>
      <c r="R5" s="136"/>
      <c r="S5" s="136"/>
      <c r="T5" s="136"/>
      <c r="U5" s="136"/>
      <c r="V5" s="136"/>
      <c r="W5" s="136"/>
      <c r="X5" s="136"/>
      <c r="Y5" s="136"/>
      <c r="Z5" s="136"/>
      <c r="AA5" s="136"/>
      <c r="AB5" s="136"/>
      <c r="AC5" s="136"/>
      <c r="AD5" s="136"/>
      <c r="AE5" s="136"/>
      <c r="AF5" s="136"/>
      <c r="AG5" s="136"/>
      <c r="AH5" s="136"/>
      <c r="AI5" s="136"/>
      <c r="AJ5" s="136"/>
      <c r="AK5" s="136"/>
      <c r="AL5" s="136"/>
      <c r="AM5" s="136"/>
      <c r="AN5" s="136"/>
      <c r="AO5" s="136"/>
      <c r="AP5" s="136"/>
      <c r="AQ5" s="136"/>
      <c r="AR5" s="136"/>
      <c r="AS5" s="136"/>
      <c r="AT5" s="136"/>
      <c r="AU5" s="136"/>
      <c r="AV5" s="136"/>
      <c r="AW5" s="136"/>
      <c r="AX5" s="136"/>
      <c r="AY5" s="136"/>
      <c r="AZ5" s="136"/>
      <c r="BA5" s="136"/>
      <c r="BB5" s="136"/>
      <c r="BC5" s="136"/>
      <c r="BD5" s="136"/>
      <c r="BE5" s="136"/>
      <c r="BF5" s="136"/>
      <c r="BG5" s="136"/>
      <c r="BH5" s="136"/>
      <c r="BI5" s="136"/>
      <c r="BJ5" s="136"/>
      <c r="BK5" s="136"/>
      <c r="BL5" s="136"/>
      <c r="BM5" s="136"/>
      <c r="BN5" s="136"/>
      <c r="BO5" s="136"/>
      <c r="BP5" s="136"/>
      <c r="BQ5" s="136"/>
      <c r="BR5" s="136"/>
      <c r="BS5" s="136"/>
      <c r="BT5" s="136"/>
      <c r="BU5" s="136"/>
      <c r="BV5" s="136"/>
      <c r="BW5" s="136"/>
      <c r="BX5" s="136"/>
      <c r="BY5" s="136"/>
      <c r="BZ5" s="136"/>
      <c r="CA5" s="136"/>
      <c r="CB5" s="136"/>
      <c r="CC5" s="136"/>
      <c r="CD5" s="136"/>
      <c r="CE5" s="136"/>
      <c r="CF5" s="136"/>
      <c r="CG5" s="136"/>
      <c r="CH5" s="136"/>
      <c r="CI5" s="136"/>
      <c r="CJ5" s="136"/>
      <c r="CK5" s="136"/>
      <c r="CL5" s="136"/>
      <c r="CM5" s="136"/>
      <c r="CN5" s="136"/>
      <c r="CO5" s="136"/>
      <c r="CP5" s="136"/>
      <c r="CQ5" s="136"/>
      <c r="CR5" s="136"/>
      <c r="CS5" s="136"/>
      <c r="CT5" s="136"/>
      <c r="CU5" s="136"/>
      <c r="CV5" s="136"/>
      <c r="CW5" s="136"/>
      <c r="CX5" s="136"/>
      <c r="CY5" s="136"/>
      <c r="CZ5" s="136"/>
      <c r="DA5" s="136"/>
      <c r="DB5" s="136"/>
      <c r="DC5" s="136"/>
      <c r="DD5" s="136"/>
      <c r="DE5" s="136"/>
      <c r="DF5" s="136"/>
      <c r="DG5" s="136"/>
      <c r="DH5" s="136"/>
      <c r="DI5" s="136"/>
      <c r="DJ5" s="136"/>
      <c r="DK5" s="136"/>
      <c r="DL5" s="136"/>
      <c r="DM5" s="136"/>
      <c r="DN5" s="136"/>
      <c r="DO5" s="136"/>
      <c r="DP5" s="136"/>
      <c r="DQ5" s="136"/>
      <c r="DR5" s="136"/>
      <c r="DS5" s="136"/>
      <c r="DT5" s="136"/>
      <c r="DU5" s="136"/>
      <c r="DV5" s="136"/>
      <c r="DW5" s="136"/>
      <c r="DX5" s="136"/>
      <c r="DY5" s="136"/>
      <c r="DZ5" s="136"/>
      <c r="EA5" s="136"/>
      <c r="EB5" s="136"/>
      <c r="EC5" s="136"/>
      <c r="ED5" s="136"/>
      <c r="EE5" s="136"/>
      <c r="EF5" s="136"/>
      <c r="EG5" s="136"/>
      <c r="EH5" s="136"/>
      <c r="EI5" s="136"/>
      <c r="EJ5" s="136"/>
      <c r="EK5" s="136"/>
      <c r="EL5" s="136"/>
      <c r="EM5" s="136"/>
      <c r="EN5" s="136"/>
      <c r="EO5" s="136"/>
      <c r="EP5" s="136"/>
      <c r="EQ5" s="136"/>
      <c r="ER5" s="136"/>
      <c r="ES5" s="136"/>
      <c r="ET5" s="136"/>
      <c r="EU5" s="136"/>
      <c r="EV5" s="136"/>
      <c r="EW5" s="136"/>
      <c r="EX5" s="136"/>
      <c r="EY5" s="136"/>
      <c r="EZ5" s="136"/>
      <c r="FA5" s="136"/>
      <c r="FB5" s="136"/>
      <c r="FC5" s="136"/>
      <c r="FD5" s="136"/>
      <c r="FE5" s="136"/>
      <c r="FF5" s="136"/>
      <c r="FG5" s="136"/>
      <c r="FH5" s="136"/>
      <c r="FI5" s="136"/>
      <c r="FJ5" s="136"/>
      <c r="FK5" s="136"/>
      <c r="FL5" s="136"/>
      <c r="FM5" s="136"/>
      <c r="FN5" s="136"/>
      <c r="FO5" s="136"/>
      <c r="FP5" s="136"/>
      <c r="FQ5" s="136"/>
      <c r="FR5" s="136"/>
      <c r="FS5" s="136"/>
      <c r="FT5" s="136"/>
      <c r="FU5" s="136"/>
      <c r="FV5" s="136"/>
      <c r="FW5" s="136"/>
      <c r="FX5" s="136"/>
      <c r="FY5" s="136"/>
      <c r="FZ5" s="136"/>
      <c r="GA5" s="136"/>
      <c r="GB5" s="136"/>
      <c r="GC5" s="136"/>
      <c r="GD5" s="136"/>
      <c r="GE5" s="136"/>
      <c r="GF5" s="136"/>
      <c r="GG5" s="136"/>
      <c r="GH5" s="136"/>
      <c r="GI5" s="136"/>
      <c r="GJ5" s="136"/>
      <c r="GK5" s="136"/>
      <c r="GL5" s="136"/>
      <c r="GM5" s="136"/>
      <c r="GN5" s="136"/>
      <c r="GO5" s="136"/>
      <c r="GP5" s="136"/>
      <c r="GQ5" s="136"/>
      <c r="GR5" s="136"/>
      <c r="GS5" s="136"/>
      <c r="GT5" s="136"/>
      <c r="GU5" s="136"/>
      <c r="GV5" s="136"/>
      <c r="GW5" s="136"/>
      <c r="GX5" s="136"/>
      <c r="GY5" s="136"/>
      <c r="GZ5" s="136"/>
      <c r="HA5" s="136"/>
      <c r="HB5" s="136"/>
      <c r="HC5" s="136"/>
      <c r="HD5" s="136"/>
      <c r="HE5" s="136"/>
      <c r="HF5" s="136"/>
      <c r="HG5" s="136"/>
      <c r="HH5" s="136"/>
      <c r="HI5" s="136"/>
      <c r="HJ5" s="136"/>
      <c r="HK5" s="136"/>
      <c r="HL5" s="136"/>
      <c r="HM5" s="136"/>
      <c r="HN5" s="136"/>
      <c r="HO5" s="136"/>
      <c r="HP5" s="136"/>
      <c r="HQ5" s="136"/>
      <c r="HR5" s="136"/>
      <c r="HS5" s="136"/>
      <c r="HT5" s="136"/>
      <c r="HU5" s="136"/>
      <c r="HV5" s="136"/>
      <c r="HW5" s="136"/>
      <c r="HX5" s="136"/>
      <c r="HY5" s="136"/>
      <c r="HZ5" s="136"/>
      <c r="IA5" s="136"/>
      <c r="IB5" s="136"/>
      <c r="IC5" s="136"/>
      <c r="ID5" s="136"/>
      <c r="IE5" s="136"/>
      <c r="IF5" s="136"/>
      <c r="IG5" s="136"/>
      <c r="IH5" s="136"/>
      <c r="II5" s="136"/>
      <c r="IJ5" s="136"/>
      <c r="IK5" s="136"/>
      <c r="IL5" s="136"/>
      <c r="IM5" s="136"/>
      <c r="IN5" s="136"/>
      <c r="IO5" s="136"/>
      <c r="IP5" s="136"/>
      <c r="IQ5" s="136"/>
      <c r="IR5" s="136"/>
    </row>
    <row r="6" ht="42" customHeight="1" spans="1:252">
      <c r="A6" s="148" t="s">
        <v>203</v>
      </c>
      <c r="B6" s="148"/>
      <c r="C6" s="148"/>
      <c r="D6" s="148"/>
      <c r="E6" s="149"/>
      <c r="F6" s="148"/>
      <c r="G6" s="148"/>
    </row>
    <row r="7" s="135" customFormat="1" ht="48" customHeight="1" spans="1:252">
      <c r="A7" s="150" t="s">
        <v>204</v>
      </c>
      <c r="B7" s="150"/>
      <c r="C7" s="150"/>
      <c r="D7" s="150"/>
      <c r="E7" s="151"/>
      <c r="F7" s="150"/>
      <c r="G7" s="150"/>
      <c r="H7" s="136"/>
      <c r="I7" s="136"/>
      <c r="J7" s="136"/>
      <c r="K7" s="136"/>
      <c r="L7" s="136"/>
      <c r="M7" s="136"/>
      <c r="N7" s="136"/>
      <c r="O7" s="136"/>
      <c r="P7" s="136"/>
      <c r="Q7" s="136"/>
      <c r="R7" s="136"/>
      <c r="S7" s="136"/>
      <c r="T7" s="136"/>
      <c r="U7" s="136"/>
      <c r="V7" s="136"/>
      <c r="W7" s="136"/>
      <c r="X7" s="136"/>
      <c r="Y7" s="136"/>
      <c r="Z7" s="136"/>
      <c r="AA7" s="136"/>
      <c r="AB7" s="136"/>
      <c r="AC7" s="136"/>
      <c r="AD7" s="136"/>
      <c r="AE7" s="136"/>
      <c r="AF7" s="136"/>
      <c r="AG7" s="136"/>
      <c r="AH7" s="136"/>
      <c r="AI7" s="136"/>
      <c r="AJ7" s="136"/>
      <c r="AK7" s="136"/>
      <c r="AL7" s="136"/>
      <c r="AM7" s="136"/>
      <c r="AN7" s="136"/>
      <c r="AO7" s="136"/>
      <c r="AP7" s="136"/>
      <c r="AQ7" s="136"/>
      <c r="AR7" s="136"/>
      <c r="AS7" s="136"/>
      <c r="AT7" s="136"/>
      <c r="AU7" s="136"/>
      <c r="AV7" s="136"/>
      <c r="AW7" s="136"/>
      <c r="AX7" s="136"/>
      <c r="AY7" s="136"/>
      <c r="AZ7" s="136"/>
      <c r="BA7" s="136"/>
      <c r="BB7" s="136"/>
      <c r="BC7" s="136"/>
      <c r="BD7" s="136"/>
      <c r="BE7" s="136"/>
      <c r="BF7" s="136"/>
      <c r="BG7" s="136"/>
      <c r="BH7" s="136"/>
      <c r="BI7" s="136"/>
      <c r="BJ7" s="136"/>
      <c r="BK7" s="136"/>
      <c r="BL7" s="136"/>
      <c r="BM7" s="136"/>
      <c r="BN7" s="136"/>
      <c r="BO7" s="136"/>
      <c r="BP7" s="136"/>
      <c r="BQ7" s="136"/>
      <c r="BR7" s="136"/>
      <c r="BS7" s="136"/>
      <c r="BT7" s="136"/>
      <c r="BU7" s="136"/>
      <c r="BV7" s="136"/>
      <c r="BW7" s="136"/>
      <c r="BX7" s="136"/>
      <c r="BY7" s="136"/>
      <c r="BZ7" s="136"/>
      <c r="CA7" s="136"/>
      <c r="CB7" s="136"/>
      <c r="CC7" s="136"/>
      <c r="CD7" s="136"/>
      <c r="CE7" s="136"/>
      <c r="CF7" s="136"/>
      <c r="CG7" s="136"/>
      <c r="CH7" s="136"/>
      <c r="CI7" s="136"/>
      <c r="CJ7" s="136"/>
      <c r="CK7" s="136"/>
      <c r="CL7" s="136"/>
      <c r="CM7" s="136"/>
      <c r="CN7" s="136"/>
      <c r="CO7" s="136"/>
      <c r="CP7" s="136"/>
      <c r="CQ7" s="136"/>
      <c r="CR7" s="136"/>
      <c r="CS7" s="136"/>
      <c r="CT7" s="136"/>
      <c r="CU7" s="136"/>
      <c r="CV7" s="136"/>
      <c r="CW7" s="136"/>
      <c r="CX7" s="136"/>
      <c r="CY7" s="136"/>
      <c r="CZ7" s="136"/>
      <c r="DA7" s="136"/>
      <c r="DB7" s="136"/>
      <c r="DC7" s="136"/>
      <c r="DD7" s="136"/>
      <c r="DE7" s="136"/>
      <c r="DF7" s="136"/>
      <c r="DG7" s="136"/>
      <c r="DH7" s="136"/>
      <c r="DI7" s="136"/>
      <c r="DJ7" s="136"/>
      <c r="DK7" s="136"/>
      <c r="DL7" s="136"/>
      <c r="DM7" s="136"/>
      <c r="DN7" s="136"/>
      <c r="DO7" s="136"/>
      <c r="DP7" s="136"/>
      <c r="DQ7" s="136"/>
      <c r="DR7" s="136"/>
      <c r="DS7" s="136"/>
      <c r="DT7" s="136"/>
      <c r="DU7" s="136"/>
      <c r="DV7" s="136"/>
      <c r="DW7" s="136"/>
      <c r="DX7" s="136"/>
      <c r="DY7" s="136"/>
      <c r="DZ7" s="136"/>
      <c r="EA7" s="136"/>
      <c r="EB7" s="136"/>
      <c r="EC7" s="136"/>
      <c r="ED7" s="136"/>
      <c r="EE7" s="136"/>
      <c r="EF7" s="136"/>
      <c r="EG7" s="136"/>
      <c r="EH7" s="136"/>
      <c r="EI7" s="136"/>
      <c r="EJ7" s="136"/>
      <c r="EK7" s="136"/>
      <c r="EL7" s="136"/>
      <c r="EM7" s="136"/>
      <c r="EN7" s="136"/>
      <c r="EO7" s="136"/>
      <c r="EP7" s="136"/>
      <c r="EQ7" s="136"/>
      <c r="ER7" s="136"/>
      <c r="ES7" s="136"/>
      <c r="ET7" s="136"/>
      <c r="EU7" s="136"/>
      <c r="EV7" s="136"/>
      <c r="EW7" s="136"/>
      <c r="EX7" s="136"/>
      <c r="EY7" s="136"/>
      <c r="EZ7" s="136"/>
      <c r="FA7" s="136"/>
      <c r="FB7" s="136"/>
      <c r="FC7" s="136"/>
      <c r="FD7" s="136"/>
      <c r="FE7" s="136"/>
      <c r="FF7" s="136"/>
      <c r="FG7" s="136"/>
      <c r="FH7" s="136"/>
      <c r="FI7" s="136"/>
      <c r="FJ7" s="136"/>
      <c r="FK7" s="136"/>
      <c r="FL7" s="136"/>
      <c r="FM7" s="136"/>
      <c r="FN7" s="136"/>
      <c r="FO7" s="136"/>
      <c r="FP7" s="136"/>
      <c r="FQ7" s="136"/>
      <c r="FR7" s="136"/>
      <c r="FS7" s="136"/>
      <c r="FT7" s="136"/>
      <c r="FU7" s="136"/>
      <c r="FV7" s="136"/>
      <c r="FW7" s="136"/>
      <c r="FX7" s="136"/>
      <c r="FY7" s="136"/>
      <c r="FZ7" s="136"/>
      <c r="GA7" s="136"/>
      <c r="GB7" s="136"/>
      <c r="GC7" s="136"/>
      <c r="GD7" s="136"/>
      <c r="GE7" s="136"/>
      <c r="GF7" s="136"/>
      <c r="GG7" s="136"/>
      <c r="GH7" s="136"/>
      <c r="GI7" s="136"/>
      <c r="GJ7" s="136"/>
      <c r="GK7" s="136"/>
      <c r="GL7" s="136"/>
      <c r="GM7" s="136"/>
      <c r="GN7" s="136"/>
      <c r="GO7" s="136"/>
      <c r="GP7" s="136"/>
      <c r="GQ7" s="136"/>
      <c r="GR7" s="136"/>
      <c r="GS7" s="136"/>
      <c r="GT7" s="136"/>
      <c r="GU7" s="136"/>
      <c r="GV7" s="136"/>
      <c r="GW7" s="136"/>
      <c r="GX7" s="136"/>
      <c r="GY7" s="136"/>
      <c r="GZ7" s="136"/>
      <c r="HA7" s="136"/>
      <c r="HB7" s="136"/>
      <c r="HC7" s="136"/>
      <c r="HD7" s="136"/>
      <c r="HE7" s="136"/>
      <c r="HF7" s="136"/>
      <c r="HG7" s="136"/>
      <c r="HH7" s="136"/>
      <c r="HI7" s="136"/>
      <c r="HJ7" s="136"/>
      <c r="HK7" s="136"/>
      <c r="HL7" s="136"/>
      <c r="HM7" s="136"/>
      <c r="HN7" s="136"/>
      <c r="HO7" s="136"/>
      <c r="HP7" s="136"/>
      <c r="HQ7" s="136"/>
      <c r="HR7" s="136"/>
      <c r="HS7" s="136"/>
      <c r="HT7" s="136"/>
      <c r="HU7" s="136"/>
      <c r="HV7" s="136"/>
      <c r="HW7" s="136"/>
      <c r="HX7" s="136"/>
      <c r="HY7" s="136"/>
      <c r="HZ7" s="136"/>
      <c r="IA7" s="136"/>
      <c r="IB7" s="136"/>
      <c r="IC7" s="136"/>
      <c r="ID7" s="136"/>
      <c r="IE7" s="136"/>
      <c r="IF7" s="136"/>
      <c r="IG7" s="136"/>
      <c r="IH7" s="136"/>
      <c r="II7" s="136"/>
      <c r="IJ7" s="136"/>
      <c r="IK7" s="136"/>
      <c r="IL7" s="136"/>
      <c r="IM7" s="136"/>
      <c r="IN7" s="136"/>
      <c r="IO7" s="136"/>
      <c r="IP7" s="136"/>
      <c r="IQ7" s="136"/>
      <c r="IR7" s="136"/>
    </row>
  </sheetData>
  <mergeCells count="6">
    <mergeCell ref="A1:G1"/>
    <mergeCell ref="B3:D3"/>
    <mergeCell ref="E3:G3"/>
    <mergeCell ref="A6:G6"/>
    <mergeCell ref="A7:G7"/>
    <mergeCell ref="A3:A4"/>
  </mergeCells>
  <pageMargins left="0.75" right="0.75" top="1" bottom="1" header="0.5" footer="0.5"/>
  <pageSetup paperSize="9" orientation="portrait"/>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4"/>
  <sheetViews>
    <sheetView zoomScale="90" zoomScaleNormal="90" topLeftCell="V1" workbookViewId="0">
      <selection activeCell="W12" sqref="W12"/>
    </sheetView>
  </sheetViews>
  <sheetFormatPr defaultColWidth="9" defaultRowHeight="13.5"/>
  <cols>
    <col min="1" max="1" width="87.3833333333333" customWidth="1"/>
    <col min="2" max="2" width="21.3833333333333" customWidth="1"/>
    <col min="22" max="22" width="43.75" customWidth="1"/>
    <col min="23" max="23" width="47.75" customWidth="1"/>
  </cols>
  <sheetData>
    <row r="1" ht="65.25" customHeight="1" spans="1:23">
      <c r="A1" s="120" t="s">
        <v>205</v>
      </c>
      <c r="B1" s="121"/>
      <c r="V1" s="120" t="s">
        <v>206</v>
      </c>
      <c r="W1" s="120"/>
    </row>
    <row r="2" ht="18.75" spans="1:23">
      <c r="A2" s="122"/>
      <c r="B2" s="123" t="s">
        <v>20</v>
      </c>
      <c r="V2" s="122"/>
      <c r="W2" s="123" t="s">
        <v>20</v>
      </c>
    </row>
    <row r="3" ht="31.5" customHeight="1" spans="1:23">
      <c r="A3" s="124" t="s">
        <v>48</v>
      </c>
      <c r="B3" s="124" t="s">
        <v>207</v>
      </c>
      <c r="V3" s="124" t="s">
        <v>48</v>
      </c>
      <c r="W3" s="124" t="s">
        <v>207</v>
      </c>
    </row>
    <row r="4" ht="33" customHeight="1" spans="1:23">
      <c r="A4" s="125" t="s">
        <v>208</v>
      </c>
      <c r="B4" s="126">
        <v>2229</v>
      </c>
      <c r="V4" s="125" t="s">
        <v>208</v>
      </c>
      <c r="W4" s="126">
        <f>W5+W6+W7</f>
        <v>168</v>
      </c>
    </row>
    <row r="5" s="21" customFormat="1" ht="39" customHeight="1" spans="1:23">
      <c r="A5" s="127" t="s">
        <v>209</v>
      </c>
      <c r="B5" s="128">
        <v>300</v>
      </c>
      <c r="V5" s="127" t="s">
        <v>209</v>
      </c>
      <c r="W5" s="128">
        <v>0</v>
      </c>
    </row>
    <row r="6" s="21" customFormat="1" ht="33" customHeight="1" spans="1:23">
      <c r="A6" s="127" t="s">
        <v>210</v>
      </c>
      <c r="B6" s="128">
        <v>400</v>
      </c>
      <c r="V6" s="127" t="s">
        <v>210</v>
      </c>
      <c r="W6" s="128">
        <v>10</v>
      </c>
    </row>
    <row r="7" ht="34.5" customHeight="1" spans="1:23">
      <c r="A7" s="129" t="s">
        <v>211</v>
      </c>
      <c r="B7" s="126">
        <v>1529</v>
      </c>
      <c r="V7" s="129" t="s">
        <v>211</v>
      </c>
      <c r="W7" s="126">
        <f>W8+W9</f>
        <v>158</v>
      </c>
    </row>
    <row r="8" ht="40.5" customHeight="1" spans="1:23">
      <c r="A8" s="129" t="s">
        <v>212</v>
      </c>
      <c r="B8" s="126"/>
      <c r="V8" s="129" t="s">
        <v>212</v>
      </c>
      <c r="W8" s="126">
        <v>16</v>
      </c>
    </row>
    <row r="9" ht="36.75" customHeight="1" spans="1:23">
      <c r="A9" s="129" t="s">
        <v>213</v>
      </c>
      <c r="B9" s="126">
        <v>1529</v>
      </c>
      <c r="V9" s="129" t="s">
        <v>213</v>
      </c>
      <c r="W9" s="128">
        <v>142</v>
      </c>
    </row>
    <row r="10" ht="96" customHeight="1" spans="1:23">
      <c r="A10" s="130" t="s">
        <v>214</v>
      </c>
      <c r="B10" s="131"/>
      <c r="V10" s="132" t="s">
        <v>215</v>
      </c>
      <c r="W10" s="132"/>
    </row>
    <row r="11" ht="31" customHeight="1" spans="1:23">
      <c r="A11" s="133"/>
      <c r="B11" s="133"/>
      <c r="V11" s="134"/>
      <c r="W11" s="134"/>
    </row>
    <row r="12" ht="31" customHeight="1" spans="1:23">
      <c r="A12" s="133"/>
      <c r="B12" s="133"/>
      <c r="V12" s="134"/>
      <c r="W12" s="134"/>
    </row>
    <row r="13" ht="31" customHeight="1" spans="1:23">
      <c r="A13" s="133"/>
      <c r="B13" s="133"/>
      <c r="V13" s="134"/>
      <c r="W13" s="134"/>
    </row>
    <row r="14" ht="31" customHeight="1" spans="1:23">
      <c r="A14" s="133"/>
      <c r="B14" s="133"/>
      <c r="V14" s="134"/>
      <c r="W14" s="134"/>
    </row>
  </sheetData>
  <mergeCells count="4">
    <mergeCell ref="A1:B1"/>
    <mergeCell ref="V1:W1"/>
    <mergeCell ref="V10:W10"/>
    <mergeCell ref="A10:B14"/>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workbookViewId="0">
      <selection activeCell="C11" sqref="C11"/>
    </sheetView>
  </sheetViews>
  <sheetFormatPr defaultColWidth="9" defaultRowHeight="14.25" outlineLevelCol="5"/>
  <cols>
    <col min="1" max="2" width="39.775" style="111" customWidth="1"/>
    <col min="3" max="4" width="9" style="111"/>
    <col min="5" max="5" width="9" style="112"/>
    <col min="6" max="16384" width="9" style="111"/>
  </cols>
  <sheetData>
    <row r="1" s="109" customFormat="1" ht="35" customHeight="1" spans="1:6">
      <c r="A1" s="63" t="s">
        <v>216</v>
      </c>
      <c r="B1" s="63"/>
      <c r="C1" s="111"/>
      <c r="D1" s="111"/>
      <c r="E1" s="112"/>
      <c r="F1" s="111"/>
    </row>
    <row r="2" s="109" customFormat="1" ht="18" customHeight="1" spans="1:6">
      <c r="A2" s="113"/>
      <c r="B2" s="114" t="s">
        <v>20</v>
      </c>
      <c r="C2" s="111"/>
      <c r="D2" s="111"/>
      <c r="E2" s="112"/>
      <c r="F2" s="111"/>
    </row>
    <row r="3" s="109" customFormat="1" ht="28" customHeight="1" spans="1:6">
      <c r="A3" s="115" t="s">
        <v>217</v>
      </c>
      <c r="B3" s="115" t="s">
        <v>218</v>
      </c>
      <c r="C3" s="111"/>
      <c r="D3" s="111"/>
      <c r="E3" s="112"/>
      <c r="F3" s="111"/>
    </row>
    <row r="4" s="109" customFormat="1" ht="28" customHeight="1" spans="1:6">
      <c r="A4" s="116" t="s">
        <v>219</v>
      </c>
      <c r="B4" s="116">
        <v>2000</v>
      </c>
      <c r="C4" s="111"/>
      <c r="D4" s="111"/>
      <c r="E4" s="112"/>
      <c r="F4" s="111"/>
    </row>
    <row r="5" s="109" customFormat="1" ht="28" customHeight="1" spans="1:6">
      <c r="A5" s="116" t="s">
        <v>24</v>
      </c>
      <c r="B5" s="116"/>
      <c r="C5" s="111"/>
      <c r="D5" s="111"/>
      <c r="E5" s="112"/>
      <c r="F5" s="111"/>
    </row>
    <row r="6" s="109" customFormat="1" ht="28" customHeight="1" spans="1:6">
      <c r="A6" s="117" t="s">
        <v>220</v>
      </c>
      <c r="B6" s="117"/>
      <c r="C6" s="111"/>
      <c r="D6" s="111"/>
      <c r="E6" s="112"/>
      <c r="F6" s="111"/>
    </row>
    <row r="7" s="109" customFormat="1" ht="28" customHeight="1" spans="1:6">
      <c r="A7" s="116" t="s">
        <v>221</v>
      </c>
      <c r="B7" s="117"/>
      <c r="C7" s="111"/>
      <c r="D7" s="111"/>
      <c r="E7" s="112"/>
      <c r="F7" s="111"/>
    </row>
    <row r="8" s="110" customFormat="1" ht="28" customHeight="1" spans="1:6">
      <c r="A8" s="116" t="s">
        <v>222</v>
      </c>
      <c r="B8" s="117">
        <v>4092</v>
      </c>
      <c r="E8" s="118"/>
    </row>
    <row r="9" s="109" customFormat="1" ht="28" customHeight="1" spans="1:6">
      <c r="A9" s="119" t="s">
        <v>41</v>
      </c>
      <c r="B9" s="116">
        <f>B4+B5+B7+B8</f>
        <v>6092</v>
      </c>
      <c r="C9" s="111"/>
      <c r="D9" s="111"/>
      <c r="E9" s="112"/>
      <c r="F9" s="111"/>
    </row>
    <row r="10" s="110" customFormat="1" ht="28" customHeight="1" spans="1:6">
      <c r="A10" s="116" t="s">
        <v>223</v>
      </c>
      <c r="B10" s="117">
        <f>B12-B11</f>
        <v>6092</v>
      </c>
      <c r="E10" s="118"/>
    </row>
    <row r="11" s="109" customFormat="1" ht="28" customHeight="1" spans="1:6">
      <c r="A11" s="116" t="s">
        <v>224</v>
      </c>
      <c r="B11" s="117"/>
      <c r="C11" s="111"/>
      <c r="D11" s="111"/>
      <c r="E11" s="112"/>
      <c r="F11" s="111"/>
    </row>
    <row r="12" s="109" customFormat="1" ht="28" customHeight="1" spans="1:6">
      <c r="A12" s="119" t="s">
        <v>45</v>
      </c>
      <c r="B12" s="116">
        <f>B9</f>
        <v>6092</v>
      </c>
      <c r="C12" s="111"/>
      <c r="D12" s="111"/>
      <c r="E12" s="112"/>
      <c r="F12" s="111"/>
    </row>
    <row r="13" s="109" customFormat="1" ht="28" customHeight="1" spans="1:6">
      <c r="A13" s="119" t="s">
        <v>46</v>
      </c>
      <c r="B13" s="117">
        <v>0</v>
      </c>
      <c r="C13" s="111"/>
      <c r="D13" s="111"/>
      <c r="E13" s="112"/>
      <c r="F13" s="111"/>
    </row>
    <row r="14" s="109" customFormat="1" spans="1:6">
      <c r="A14" s="111"/>
      <c r="B14" s="111"/>
      <c r="C14" s="111"/>
      <c r="D14" s="111"/>
      <c r="E14" s="112"/>
      <c r="F14" s="111"/>
    </row>
    <row r="15" s="109" customFormat="1" spans="1:6">
      <c r="A15" s="111"/>
      <c r="B15" s="111"/>
      <c r="C15" s="111"/>
      <c r="D15" s="111"/>
      <c r="E15" s="112"/>
      <c r="F15" s="111"/>
    </row>
    <row r="16" s="109" customFormat="1" spans="1:6">
      <c r="A16" s="111"/>
      <c r="B16" s="111"/>
      <c r="C16" s="111"/>
      <c r="D16" s="111"/>
      <c r="E16" s="112"/>
      <c r="F16" s="111"/>
    </row>
    <row r="17" s="109" customFormat="1" spans="1:6">
      <c r="A17" s="111"/>
      <c r="B17" s="111"/>
      <c r="C17" s="111"/>
      <c r="D17" s="111"/>
      <c r="E17" s="112"/>
      <c r="F17" s="111"/>
    </row>
    <row r="18" s="109" customFormat="1" spans="1:6">
      <c r="A18" s="111"/>
      <c r="B18" s="111"/>
      <c r="C18" s="111"/>
      <c r="D18" s="111"/>
      <c r="E18" s="112"/>
      <c r="F18" s="111"/>
    </row>
    <row r="19" s="109" customFormat="1" spans="1:6">
      <c r="A19" s="111"/>
      <c r="B19" s="111"/>
      <c r="C19" s="111"/>
      <c r="D19" s="111"/>
      <c r="E19" s="112"/>
      <c r="F19" s="111"/>
    </row>
    <row r="20" s="109" customFormat="1" spans="1:6">
      <c r="A20" s="111"/>
      <c r="B20" s="111"/>
      <c r="C20" s="111"/>
      <c r="D20" s="111"/>
      <c r="E20" s="112"/>
      <c r="F20" s="111"/>
    </row>
    <row r="21" s="109" customFormat="1" spans="1:6">
      <c r="A21" s="111"/>
      <c r="B21" s="111"/>
      <c r="C21" s="111"/>
      <c r="D21" s="111"/>
      <c r="E21" s="112"/>
      <c r="F21" s="111"/>
    </row>
    <row r="22" s="109" customFormat="1" spans="1:6">
      <c r="A22" s="111"/>
      <c r="B22" s="111"/>
      <c r="C22" s="111"/>
      <c r="D22" s="111"/>
      <c r="E22" s="112"/>
      <c r="F22" s="111"/>
    </row>
    <row r="23" s="109" customFormat="1" spans="1:6">
      <c r="A23" s="111"/>
      <c r="B23" s="111"/>
      <c r="C23" s="111"/>
      <c r="D23" s="111"/>
      <c r="E23" s="112"/>
      <c r="F23" s="111"/>
    </row>
  </sheetData>
  <mergeCells count="1">
    <mergeCell ref="A1:B1"/>
  </mergeCells>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workbookViewId="0">
      <selection activeCell="A6" sqref="A6:A17"/>
    </sheetView>
  </sheetViews>
  <sheetFormatPr defaultColWidth="9" defaultRowHeight="15.75" outlineLevelCol="4"/>
  <cols>
    <col min="1" max="1" width="39.775" style="80" customWidth="1"/>
    <col min="2" max="5" width="15.775" style="80" customWidth="1"/>
    <col min="6" max="10" width="9" style="80"/>
    <col min="11" max="11" width="9" style="106"/>
    <col min="12" max="16384" width="9" style="80"/>
  </cols>
  <sheetData>
    <row r="1" ht="33" customHeight="1" spans="1:5">
      <c r="A1" s="96" t="s">
        <v>225</v>
      </c>
      <c r="B1" s="96"/>
      <c r="C1" s="96"/>
      <c r="D1" s="96"/>
      <c r="E1" s="96"/>
    </row>
    <row r="2" spans="1:5">
      <c r="A2" s="83"/>
      <c r="B2" s="83"/>
      <c r="C2" s="83"/>
      <c r="D2" s="107" t="s">
        <v>20</v>
      </c>
      <c r="E2" s="107"/>
    </row>
    <row r="3" spans="1:5">
      <c r="A3" s="100" t="s">
        <v>48</v>
      </c>
      <c r="B3" s="101" t="s">
        <v>226</v>
      </c>
      <c r="C3" s="101" t="s">
        <v>227</v>
      </c>
      <c r="D3" s="86" t="s">
        <v>51</v>
      </c>
      <c r="E3" s="86"/>
    </row>
    <row r="4" spans="1:5">
      <c r="A4" s="102" t="s">
        <v>52</v>
      </c>
      <c r="B4" s="103" t="s">
        <v>228</v>
      </c>
      <c r="C4" s="103" t="s">
        <v>229</v>
      </c>
      <c r="D4" s="86" t="s">
        <v>53</v>
      </c>
      <c r="E4" s="86" t="s">
        <v>54</v>
      </c>
    </row>
    <row r="5" ht="20" customHeight="1" spans="1:5">
      <c r="A5" s="104" t="s">
        <v>230</v>
      </c>
      <c r="B5" s="88">
        <f>SUM(B6:B16)</f>
        <v>2000</v>
      </c>
      <c r="C5" s="88">
        <f>SUM(C6:C16)</f>
        <v>63</v>
      </c>
      <c r="D5" s="88">
        <f>B5-C5</f>
        <v>1937</v>
      </c>
      <c r="E5" s="89"/>
    </row>
    <row r="6" ht="21" customHeight="1" spans="1:5">
      <c r="A6" s="108" t="s">
        <v>231</v>
      </c>
      <c r="B6" s="91">
        <v>0</v>
      </c>
      <c r="C6" s="91">
        <v>0</v>
      </c>
      <c r="D6" s="88">
        <f t="shared" ref="D6:D16" si="0">B6-C6</f>
        <v>0</v>
      </c>
      <c r="E6" s="89"/>
    </row>
    <row r="7" ht="21" customHeight="1" spans="1:5">
      <c r="A7" s="108" t="s">
        <v>232</v>
      </c>
      <c r="B7" s="91">
        <v>0</v>
      </c>
      <c r="C7" s="91">
        <v>0</v>
      </c>
      <c r="D7" s="88">
        <f t="shared" si="0"/>
        <v>0</v>
      </c>
      <c r="E7" s="89"/>
    </row>
    <row r="8" ht="21" customHeight="1" spans="1:5">
      <c r="A8" s="108" t="s">
        <v>233</v>
      </c>
      <c r="B8" s="91">
        <v>0</v>
      </c>
      <c r="C8" s="91">
        <v>0</v>
      </c>
      <c r="D8" s="88">
        <f t="shared" si="0"/>
        <v>0</v>
      </c>
      <c r="E8" s="89"/>
    </row>
    <row r="9" ht="21" customHeight="1" spans="1:5">
      <c r="A9" s="108" t="s">
        <v>234</v>
      </c>
      <c r="B9" s="91">
        <v>0</v>
      </c>
      <c r="C9" s="91">
        <v>0</v>
      </c>
      <c r="D9" s="88">
        <f t="shared" si="0"/>
        <v>0</v>
      </c>
      <c r="E9" s="89"/>
    </row>
    <row r="10" ht="21" customHeight="1" spans="1:5">
      <c r="A10" s="108" t="s">
        <v>235</v>
      </c>
      <c r="B10" s="91">
        <v>0</v>
      </c>
      <c r="C10" s="91">
        <v>0</v>
      </c>
      <c r="D10" s="88">
        <f t="shared" si="0"/>
        <v>0</v>
      </c>
      <c r="E10" s="89"/>
    </row>
    <row r="11" ht="21" customHeight="1" spans="1:5">
      <c r="A11" s="108" t="s">
        <v>236</v>
      </c>
      <c r="B11" s="91">
        <v>2000</v>
      </c>
      <c r="C11" s="91">
        <v>63</v>
      </c>
      <c r="D11" s="88">
        <f t="shared" si="0"/>
        <v>1937</v>
      </c>
      <c r="E11" s="89"/>
    </row>
    <row r="12" ht="21" customHeight="1" spans="1:5">
      <c r="A12" s="108" t="s">
        <v>237</v>
      </c>
      <c r="B12" s="91">
        <v>0</v>
      </c>
      <c r="C12" s="91">
        <v>0</v>
      </c>
      <c r="D12" s="88">
        <f t="shared" si="0"/>
        <v>0</v>
      </c>
      <c r="E12" s="89"/>
    </row>
    <row r="13" ht="21" customHeight="1" spans="1:5">
      <c r="A13" s="108" t="s">
        <v>238</v>
      </c>
      <c r="B13" s="91">
        <v>0</v>
      </c>
      <c r="C13" s="91">
        <v>0</v>
      </c>
      <c r="D13" s="88">
        <f t="shared" si="0"/>
        <v>0</v>
      </c>
      <c r="E13" s="89"/>
    </row>
    <row r="14" ht="21" customHeight="1" spans="1:5">
      <c r="A14" s="108" t="s">
        <v>239</v>
      </c>
      <c r="B14" s="91">
        <v>0</v>
      </c>
      <c r="C14" s="91">
        <v>0</v>
      </c>
      <c r="D14" s="88">
        <f t="shared" si="0"/>
        <v>0</v>
      </c>
      <c r="E14" s="89"/>
    </row>
    <row r="15" ht="21" customHeight="1" spans="1:5">
      <c r="A15" s="108" t="s">
        <v>240</v>
      </c>
      <c r="B15" s="91">
        <v>0</v>
      </c>
      <c r="C15" s="91">
        <v>0</v>
      </c>
      <c r="D15" s="88">
        <f t="shared" si="0"/>
        <v>0</v>
      </c>
      <c r="E15" s="89"/>
    </row>
    <row r="16" ht="21" customHeight="1" spans="1:5">
      <c r="A16" s="108" t="s">
        <v>241</v>
      </c>
      <c r="B16" s="91">
        <v>0</v>
      </c>
      <c r="C16" s="91">
        <v>0</v>
      </c>
      <c r="D16" s="88">
        <f t="shared" si="0"/>
        <v>0</v>
      </c>
      <c r="E16" s="89"/>
    </row>
  </sheetData>
  <mergeCells count="3">
    <mergeCell ref="A1:E1"/>
    <mergeCell ref="D2:E2"/>
    <mergeCell ref="D3:E3"/>
  </mergeCells>
  <pageMargins left="0.75" right="0.75" top="1" bottom="1" header="0.5" footer="0.5"/>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workbookViewId="0">
      <selection activeCell="A15" sqref="A15"/>
    </sheetView>
  </sheetViews>
  <sheetFormatPr defaultColWidth="9" defaultRowHeight="15.75" outlineLevelCol="7"/>
  <cols>
    <col min="1" max="1" width="39.775" style="80" customWidth="1"/>
    <col min="2" max="5" width="15.775" style="80" customWidth="1"/>
    <col min="6" max="8" width="9" style="81"/>
    <col min="9" max="16384" width="9" style="80"/>
  </cols>
  <sheetData>
    <row r="1" s="80" customFormat="1" ht="22.5" spans="1:8">
      <c r="A1" s="82" t="s">
        <v>242</v>
      </c>
      <c r="B1" s="82"/>
      <c r="C1" s="82"/>
      <c r="D1" s="82"/>
      <c r="E1" s="82"/>
      <c r="F1" s="81"/>
      <c r="G1" s="81"/>
      <c r="H1" s="81"/>
    </row>
    <row r="2" s="80" customFormat="1" spans="1:8">
      <c r="A2" s="83"/>
      <c r="B2" s="83"/>
      <c r="C2" s="83"/>
      <c r="D2" s="84" t="s">
        <v>20</v>
      </c>
      <c r="E2" s="84"/>
      <c r="F2" s="81"/>
      <c r="G2" s="81"/>
      <c r="H2" s="81"/>
    </row>
    <row r="3" s="80" customFormat="1" spans="1:8">
      <c r="A3" s="85" t="s">
        <v>48</v>
      </c>
      <c r="B3" s="85" t="s">
        <v>127</v>
      </c>
      <c r="C3" s="85" t="s">
        <v>243</v>
      </c>
      <c r="D3" s="86" t="s">
        <v>95</v>
      </c>
      <c r="E3" s="86"/>
      <c r="F3" s="81"/>
      <c r="G3" s="81"/>
      <c r="H3" s="81"/>
    </row>
    <row r="4" s="80" customFormat="1" spans="1:8">
      <c r="A4" s="85"/>
      <c r="B4" s="85"/>
      <c r="C4" s="85"/>
      <c r="D4" s="85" t="s">
        <v>53</v>
      </c>
      <c r="E4" s="85" t="s">
        <v>54</v>
      </c>
      <c r="F4" s="81"/>
      <c r="G4" s="81"/>
      <c r="H4" s="81"/>
    </row>
    <row r="5" s="80" customFormat="1" ht="22.5" customHeight="1" spans="1:8">
      <c r="A5" s="87" t="s">
        <v>244</v>
      </c>
      <c r="B5" s="88">
        <f>SUM(B6:B15)</f>
        <v>6092</v>
      </c>
      <c r="C5" s="88">
        <f>SUM(C6:C15)</f>
        <v>10645</v>
      </c>
      <c r="D5" s="88">
        <f>B5-C5</f>
        <v>-4553</v>
      </c>
      <c r="E5" s="89">
        <f t="shared" ref="E5:E7" si="0">D5/C5*100</f>
        <v>-42.7712541099108</v>
      </c>
      <c r="F5" s="81"/>
      <c r="G5" s="81"/>
      <c r="H5" s="81"/>
    </row>
    <row r="6" s="80" customFormat="1" ht="22.5" customHeight="1" spans="1:8">
      <c r="A6" s="90" t="s">
        <v>245</v>
      </c>
      <c r="B6" s="91">
        <v>0</v>
      </c>
      <c r="C6" s="91">
        <v>0</v>
      </c>
      <c r="D6" s="92">
        <f>B6-C6</f>
        <v>0</v>
      </c>
      <c r="E6" s="93">
        <v>0</v>
      </c>
      <c r="F6" s="81"/>
      <c r="G6" s="81"/>
      <c r="H6" s="81"/>
    </row>
    <row r="7" s="80" customFormat="1" ht="22.5" customHeight="1" spans="1:8">
      <c r="A7" s="90" t="s">
        <v>104</v>
      </c>
      <c r="B7" s="91">
        <v>0</v>
      </c>
      <c r="C7" s="91">
        <v>195</v>
      </c>
      <c r="D7" s="92">
        <f t="shared" ref="D7:D16" si="1">B7-C7</f>
        <v>-195</v>
      </c>
      <c r="E7" s="93">
        <f t="shared" ref="E6:E12" si="2">D7/C7*100</f>
        <v>-100</v>
      </c>
      <c r="F7" s="81"/>
      <c r="G7" s="81"/>
      <c r="H7" s="81"/>
    </row>
    <row r="8" s="80" customFormat="1" ht="22.5" customHeight="1" spans="1:8">
      <c r="A8" s="90" t="s">
        <v>107</v>
      </c>
      <c r="B8" s="91">
        <v>2119</v>
      </c>
      <c r="C8" s="91">
        <v>6739</v>
      </c>
      <c r="D8" s="92">
        <f t="shared" si="1"/>
        <v>-4620</v>
      </c>
      <c r="E8" s="93">
        <f t="shared" si="2"/>
        <v>-68.5561656032052</v>
      </c>
      <c r="F8" s="81"/>
      <c r="G8" s="81"/>
      <c r="H8" s="81"/>
    </row>
    <row r="9" s="80" customFormat="1" ht="22.5" customHeight="1" spans="1:8">
      <c r="A9" s="90" t="s">
        <v>108</v>
      </c>
      <c r="B9" s="91">
        <v>339</v>
      </c>
      <c r="C9" s="91">
        <v>425</v>
      </c>
      <c r="D9" s="92">
        <f t="shared" si="1"/>
        <v>-86</v>
      </c>
      <c r="E9" s="93">
        <f t="shared" si="2"/>
        <v>-20.2352941176471</v>
      </c>
      <c r="F9" s="81"/>
      <c r="G9" s="81"/>
      <c r="H9" s="81"/>
    </row>
    <row r="10" s="80" customFormat="1" ht="22.5" customHeight="1" spans="1:8">
      <c r="A10" s="90" t="s">
        <v>109</v>
      </c>
      <c r="B10" s="91">
        <v>0</v>
      </c>
      <c r="C10" s="91">
        <v>0</v>
      </c>
      <c r="D10" s="92">
        <f t="shared" si="1"/>
        <v>0</v>
      </c>
      <c r="E10" s="93">
        <v>0</v>
      </c>
      <c r="F10" s="81"/>
      <c r="G10" s="81"/>
      <c r="H10" s="81"/>
    </row>
    <row r="11" s="80" customFormat="1" ht="22.5" customHeight="1" spans="1:8">
      <c r="A11" s="90" t="s">
        <v>110</v>
      </c>
      <c r="B11" s="91">
        <v>0</v>
      </c>
      <c r="C11" s="91">
        <v>0</v>
      </c>
      <c r="D11" s="92">
        <f t="shared" si="1"/>
        <v>0</v>
      </c>
      <c r="E11" s="93">
        <v>0</v>
      </c>
      <c r="F11" s="81"/>
      <c r="G11" s="81"/>
      <c r="H11" s="81"/>
    </row>
    <row r="12" s="80" customFormat="1" ht="22.5" customHeight="1" spans="1:8">
      <c r="A12" s="90" t="s">
        <v>117</v>
      </c>
      <c r="B12" s="91">
        <v>291</v>
      </c>
      <c r="C12" s="91">
        <v>0</v>
      </c>
      <c r="D12" s="92">
        <f t="shared" si="1"/>
        <v>291</v>
      </c>
      <c r="E12" s="93">
        <v>0</v>
      </c>
      <c r="F12" s="81"/>
      <c r="G12" s="81"/>
      <c r="H12" s="81"/>
    </row>
    <row r="13" s="80" customFormat="1" ht="22.5" customHeight="1" spans="1:8">
      <c r="A13" s="90" t="s">
        <v>119</v>
      </c>
      <c r="B13" s="91">
        <v>2003</v>
      </c>
      <c r="C13" s="91">
        <v>1946</v>
      </c>
      <c r="D13" s="92">
        <f t="shared" si="1"/>
        <v>57</v>
      </c>
      <c r="E13" s="93">
        <f>D13/C13*100</f>
        <v>2.92908530318602</v>
      </c>
      <c r="F13" s="81"/>
      <c r="G13" s="81"/>
      <c r="H13" s="81"/>
    </row>
    <row r="14" s="80" customFormat="1" ht="22.5" customHeight="1" spans="1:8">
      <c r="A14" s="90" t="s">
        <v>246</v>
      </c>
      <c r="B14" s="91">
        <v>0</v>
      </c>
      <c r="C14" s="91">
        <v>0</v>
      </c>
      <c r="D14" s="92">
        <f t="shared" si="1"/>
        <v>0</v>
      </c>
      <c r="E14" s="93">
        <v>0</v>
      </c>
      <c r="F14" s="81"/>
      <c r="G14" s="81"/>
      <c r="H14" s="81"/>
    </row>
    <row r="15" s="80" customFormat="1" ht="22.5" customHeight="1" spans="1:8">
      <c r="A15" s="90" t="s">
        <v>247</v>
      </c>
      <c r="B15" s="91">
        <v>1340</v>
      </c>
      <c r="C15" s="91">
        <v>1340</v>
      </c>
      <c r="D15" s="92">
        <f t="shared" si="1"/>
        <v>0</v>
      </c>
      <c r="E15" s="93">
        <f>D15/C15*100</f>
        <v>0</v>
      </c>
      <c r="F15" s="81"/>
      <c r="G15" s="81"/>
      <c r="H15" s="81"/>
    </row>
  </sheetData>
  <mergeCells count="6">
    <mergeCell ref="A1:E1"/>
    <mergeCell ref="D2:E2"/>
    <mergeCell ref="D3:E3"/>
    <mergeCell ref="A3:A4"/>
    <mergeCell ref="B3:B4"/>
    <mergeCell ref="C3:C4"/>
  </mergeCells>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workbookViewId="0">
      <selection activeCell="C13" sqref="C13"/>
    </sheetView>
  </sheetViews>
  <sheetFormatPr defaultColWidth="9" defaultRowHeight="13.5" outlineLevelCol="7"/>
  <cols>
    <col min="1" max="1" width="39.775" customWidth="1"/>
    <col min="2" max="5" width="15.775" customWidth="1"/>
  </cols>
  <sheetData>
    <row r="1" ht="22.5" spans="1:8">
      <c r="A1" s="94"/>
      <c r="B1" s="94"/>
      <c r="C1" s="94"/>
      <c r="D1" s="94"/>
      <c r="E1" s="94"/>
      <c r="F1" s="95"/>
      <c r="G1" s="71"/>
      <c r="H1" s="71"/>
    </row>
    <row r="2" ht="22.5" spans="1:8">
      <c r="A2" s="96" t="s">
        <v>248</v>
      </c>
      <c r="B2" s="96"/>
      <c r="C2" s="96"/>
      <c r="D2" s="96"/>
      <c r="E2" s="96"/>
      <c r="F2" s="97"/>
      <c r="G2" s="71"/>
      <c r="H2" s="71"/>
    </row>
    <row r="3" ht="15.75" spans="1:8">
      <c r="A3" s="98"/>
      <c r="B3" s="98"/>
      <c r="C3" s="98"/>
      <c r="D3" s="99" t="s">
        <v>20</v>
      </c>
      <c r="E3" s="99"/>
      <c r="F3" s="97"/>
      <c r="G3" s="71"/>
      <c r="H3" s="71"/>
    </row>
    <row r="4" ht="15.75" spans="1:8">
      <c r="A4" s="100" t="s">
        <v>48</v>
      </c>
      <c r="B4" s="101" t="s">
        <v>226</v>
      </c>
      <c r="C4" s="101" t="s">
        <v>227</v>
      </c>
      <c r="D4" s="86" t="s">
        <v>51</v>
      </c>
      <c r="E4" s="86"/>
      <c r="F4" s="97"/>
      <c r="G4" s="71"/>
      <c r="H4" s="71"/>
    </row>
    <row r="5" ht="15.75" spans="1:8">
      <c r="A5" s="102" t="s">
        <v>52</v>
      </c>
      <c r="B5" s="103" t="s">
        <v>228</v>
      </c>
      <c r="C5" s="103" t="s">
        <v>229</v>
      </c>
      <c r="D5" s="86" t="s">
        <v>53</v>
      </c>
      <c r="E5" s="86" t="s">
        <v>54</v>
      </c>
      <c r="F5" s="97"/>
      <c r="G5" s="71"/>
      <c r="H5" s="71"/>
    </row>
    <row r="6" ht="22.5" customHeight="1" spans="1:8">
      <c r="A6" s="104" t="s">
        <v>230</v>
      </c>
      <c r="B6" s="88">
        <f>SUM(B7:B17)</f>
        <v>2000</v>
      </c>
      <c r="C6" s="88">
        <f>SUM(C7:C17)</f>
        <v>63</v>
      </c>
      <c r="D6" s="92">
        <v>0</v>
      </c>
      <c r="E6" s="92">
        <v>0</v>
      </c>
      <c r="F6" s="97"/>
      <c r="G6" s="71"/>
      <c r="H6" s="71"/>
    </row>
    <row r="7" ht="22.5" customHeight="1" spans="1:8">
      <c r="A7" s="105" t="s">
        <v>231</v>
      </c>
      <c r="B7" s="92">
        <v>0</v>
      </c>
      <c r="C7" s="92">
        <v>0</v>
      </c>
      <c r="D7" s="92">
        <v>0</v>
      </c>
      <c r="E7" s="92">
        <v>0</v>
      </c>
      <c r="F7" s="97"/>
      <c r="G7" s="71"/>
      <c r="H7" s="71"/>
    </row>
    <row r="8" ht="22.5" customHeight="1" spans="1:8">
      <c r="A8" s="105" t="s">
        <v>232</v>
      </c>
      <c r="B8" s="92">
        <v>0</v>
      </c>
      <c r="C8" s="92">
        <v>0</v>
      </c>
      <c r="D8" s="92">
        <v>0</v>
      </c>
      <c r="E8" s="92">
        <v>0</v>
      </c>
      <c r="F8" s="97"/>
      <c r="G8" s="71"/>
      <c r="H8" s="71"/>
    </row>
    <row r="9" ht="22.5" customHeight="1" spans="1:8">
      <c r="A9" s="105" t="s">
        <v>233</v>
      </c>
      <c r="B9" s="92">
        <v>0</v>
      </c>
      <c r="C9" s="92">
        <v>0</v>
      </c>
      <c r="D9" s="92">
        <v>0</v>
      </c>
      <c r="E9" s="92">
        <v>0</v>
      </c>
      <c r="F9" s="97"/>
      <c r="G9" s="71"/>
      <c r="H9" s="71"/>
    </row>
    <row r="10" ht="22.5" customHeight="1" spans="1:8">
      <c r="A10" s="105" t="s">
        <v>234</v>
      </c>
      <c r="B10" s="92">
        <v>0</v>
      </c>
      <c r="C10" s="92">
        <v>0</v>
      </c>
      <c r="D10" s="92">
        <v>0</v>
      </c>
      <c r="E10" s="92">
        <v>0</v>
      </c>
      <c r="F10" s="97"/>
      <c r="G10" s="71"/>
      <c r="H10" s="71"/>
    </row>
    <row r="11" ht="22.5" customHeight="1" spans="1:8">
      <c r="A11" s="105" t="s">
        <v>235</v>
      </c>
      <c r="B11" s="92">
        <v>0</v>
      </c>
      <c r="C11" s="92">
        <v>0</v>
      </c>
      <c r="D11" s="92">
        <v>0</v>
      </c>
      <c r="E11" s="92">
        <v>0</v>
      </c>
      <c r="F11" s="97"/>
      <c r="G11" s="71"/>
      <c r="H11" s="71"/>
    </row>
    <row r="12" ht="22.5" customHeight="1" spans="1:8">
      <c r="A12" s="105" t="s">
        <v>236</v>
      </c>
      <c r="B12" s="92">
        <v>2000</v>
      </c>
      <c r="C12" s="92">
        <v>63</v>
      </c>
      <c r="D12" s="92">
        <v>0</v>
      </c>
      <c r="E12" s="92">
        <v>0</v>
      </c>
      <c r="F12" s="97"/>
      <c r="G12" s="71"/>
      <c r="H12" s="71"/>
    </row>
    <row r="13" ht="22.5" customHeight="1" spans="1:8">
      <c r="A13" s="105" t="s">
        <v>237</v>
      </c>
      <c r="B13" s="92">
        <v>0</v>
      </c>
      <c r="C13" s="92">
        <v>0</v>
      </c>
      <c r="D13" s="92">
        <v>0</v>
      </c>
      <c r="E13" s="92">
        <v>0</v>
      </c>
      <c r="F13" s="97"/>
      <c r="G13" s="71"/>
      <c r="H13" s="71"/>
    </row>
    <row r="14" ht="22.5" customHeight="1" spans="1:8">
      <c r="A14" s="105" t="s">
        <v>238</v>
      </c>
      <c r="B14" s="92">
        <v>0</v>
      </c>
      <c r="C14" s="92">
        <v>0</v>
      </c>
      <c r="D14" s="92">
        <v>0</v>
      </c>
      <c r="E14" s="92">
        <v>0</v>
      </c>
      <c r="F14" s="97"/>
      <c r="G14" s="71"/>
      <c r="H14" s="71"/>
    </row>
    <row r="15" ht="22.5" customHeight="1" spans="1:8">
      <c r="A15" s="105" t="s">
        <v>239</v>
      </c>
      <c r="B15" s="92">
        <v>0</v>
      </c>
      <c r="C15" s="92">
        <v>0</v>
      </c>
      <c r="D15" s="92">
        <v>0</v>
      </c>
      <c r="E15" s="92">
        <v>0</v>
      </c>
      <c r="F15" s="97"/>
      <c r="G15" s="71"/>
      <c r="H15" s="71"/>
    </row>
    <row r="16" ht="22.5" customHeight="1" spans="1:8">
      <c r="A16" s="105" t="s">
        <v>240</v>
      </c>
      <c r="B16" s="92">
        <v>0</v>
      </c>
      <c r="C16" s="92">
        <v>0</v>
      </c>
      <c r="D16" s="92">
        <v>0</v>
      </c>
      <c r="E16" s="92">
        <v>0</v>
      </c>
      <c r="F16" s="97"/>
      <c r="G16" s="71"/>
      <c r="H16" s="71"/>
    </row>
    <row r="17" ht="22.5" customHeight="1" spans="1:8">
      <c r="A17" s="105" t="s">
        <v>241</v>
      </c>
      <c r="B17" s="92">
        <v>0</v>
      </c>
      <c r="C17" s="92">
        <v>0</v>
      </c>
      <c r="D17" s="92">
        <v>0</v>
      </c>
      <c r="E17" s="92">
        <v>0</v>
      </c>
      <c r="F17" s="95"/>
      <c r="G17" s="71"/>
      <c r="H17" s="71"/>
    </row>
    <row r="18" ht="15.75" spans="1:8">
      <c r="A18" s="97"/>
      <c r="B18" s="97"/>
      <c r="C18" s="97"/>
      <c r="D18" s="97"/>
      <c r="E18" s="97"/>
      <c r="F18" s="95"/>
      <c r="G18" s="71"/>
      <c r="H18" s="71"/>
    </row>
    <row r="19" spans="1:8">
      <c r="F19" s="71"/>
    </row>
  </sheetData>
  <mergeCells count="4">
    <mergeCell ref="A1:E1"/>
    <mergeCell ref="A2:E2"/>
    <mergeCell ref="D3:E3"/>
    <mergeCell ref="D4:E4"/>
  </mergeCells>
  <pageMargins left="0.75" right="0.75" top="1" bottom="1" header="0.5" footer="0.5"/>
  <headerFooter alignWithMargins="0"/>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tabSelected="1" workbookViewId="0">
      <selection activeCell="B30" sqref="B30:C30"/>
    </sheetView>
  </sheetViews>
  <sheetFormatPr defaultColWidth="9" defaultRowHeight="15.75" outlineLevelCol="4"/>
  <cols>
    <col min="1" max="1" width="39.775" style="80" customWidth="1"/>
    <col min="2" max="5" width="15.775" style="80" customWidth="1"/>
    <col min="6" max="9" width="9" style="81"/>
    <col min="10" max="16384" width="9" style="80"/>
  </cols>
  <sheetData>
    <row r="1" ht="22.5" spans="1:5">
      <c r="A1" s="82" t="s">
        <v>249</v>
      </c>
      <c r="B1" s="82"/>
      <c r="C1" s="82"/>
      <c r="D1" s="82"/>
      <c r="E1" s="82"/>
    </row>
    <row r="2" spans="1:5">
      <c r="A2" s="83"/>
      <c r="B2" s="83"/>
      <c r="C2" s="83"/>
      <c r="D2" s="84" t="s">
        <v>20</v>
      </c>
      <c r="E2" s="84"/>
    </row>
    <row r="3" spans="1:5">
      <c r="A3" s="85" t="s">
        <v>48</v>
      </c>
      <c r="B3" s="85" t="s">
        <v>127</v>
      </c>
      <c r="C3" s="85" t="s">
        <v>243</v>
      </c>
      <c r="D3" s="86" t="s">
        <v>95</v>
      </c>
      <c r="E3" s="86"/>
    </row>
    <row r="4" spans="1:5">
      <c r="A4" s="85"/>
      <c r="B4" s="85"/>
      <c r="C4" s="85"/>
      <c r="D4" s="85" t="s">
        <v>53</v>
      </c>
      <c r="E4" s="85" t="s">
        <v>54</v>
      </c>
    </row>
    <row r="5" ht="22.5" customHeight="1" spans="1:5">
      <c r="A5" s="87" t="s">
        <v>244</v>
      </c>
      <c r="B5" s="88">
        <f>SUM(B6:B15)</f>
        <v>6092</v>
      </c>
      <c r="C5" s="88">
        <f>SUM(C6:C15)</f>
        <v>10645</v>
      </c>
      <c r="D5" s="88">
        <f>B5-C5</f>
        <v>-4553</v>
      </c>
      <c r="E5" s="89">
        <f>D5/C5*100</f>
        <v>-42.7712541099108</v>
      </c>
    </row>
    <row r="6" ht="22.5" customHeight="1" spans="1:5">
      <c r="A6" s="90" t="s">
        <v>245</v>
      </c>
      <c r="B6" s="91">
        <v>0</v>
      </c>
      <c r="C6" s="91">
        <v>0</v>
      </c>
      <c r="D6" s="92">
        <f t="shared" ref="D6:D15" si="0">B6-C6</f>
        <v>0</v>
      </c>
      <c r="E6" s="93">
        <v>0</v>
      </c>
    </row>
    <row r="7" ht="22.5" customHeight="1" spans="1:5">
      <c r="A7" s="90" t="s">
        <v>104</v>
      </c>
      <c r="B7" s="91">
        <v>0</v>
      </c>
      <c r="C7" s="91">
        <v>195</v>
      </c>
      <c r="D7" s="92">
        <f t="shared" si="0"/>
        <v>-195</v>
      </c>
      <c r="E7" s="93">
        <f t="shared" ref="E7:E15" si="1">D7/C7*100</f>
        <v>-100</v>
      </c>
    </row>
    <row r="8" ht="22.5" customHeight="1" spans="1:5">
      <c r="A8" s="90" t="s">
        <v>107</v>
      </c>
      <c r="B8" s="91">
        <v>2119</v>
      </c>
      <c r="C8" s="91">
        <v>6739</v>
      </c>
      <c r="D8" s="92">
        <f t="shared" si="0"/>
        <v>-4620</v>
      </c>
      <c r="E8" s="93">
        <f t="shared" si="1"/>
        <v>-68.5561656032052</v>
      </c>
    </row>
    <row r="9" ht="22.5" customHeight="1" spans="1:5">
      <c r="A9" s="90" t="s">
        <v>108</v>
      </c>
      <c r="B9" s="91">
        <v>339</v>
      </c>
      <c r="C9" s="91">
        <v>425</v>
      </c>
      <c r="D9" s="92">
        <f t="shared" si="0"/>
        <v>-86</v>
      </c>
      <c r="E9" s="93">
        <f t="shared" si="1"/>
        <v>-20.2352941176471</v>
      </c>
    </row>
    <row r="10" ht="22.5" customHeight="1" spans="1:5">
      <c r="A10" s="90" t="s">
        <v>109</v>
      </c>
      <c r="B10" s="91">
        <v>0</v>
      </c>
      <c r="C10" s="91">
        <v>0</v>
      </c>
      <c r="D10" s="92">
        <f t="shared" si="0"/>
        <v>0</v>
      </c>
      <c r="E10" s="93">
        <v>0</v>
      </c>
    </row>
    <row r="11" ht="22.5" customHeight="1" spans="1:5">
      <c r="A11" s="90" t="s">
        <v>110</v>
      </c>
      <c r="B11" s="91">
        <v>0</v>
      </c>
      <c r="C11" s="91">
        <v>0</v>
      </c>
      <c r="D11" s="92">
        <f t="shared" si="0"/>
        <v>0</v>
      </c>
      <c r="E11" s="93">
        <v>0</v>
      </c>
    </row>
    <row r="12" ht="22.5" customHeight="1" spans="1:5">
      <c r="A12" s="90" t="s">
        <v>117</v>
      </c>
      <c r="B12" s="91">
        <v>291</v>
      </c>
      <c r="C12" s="91">
        <v>0</v>
      </c>
      <c r="D12" s="91">
        <f t="shared" si="0"/>
        <v>291</v>
      </c>
      <c r="E12" s="93">
        <v>0</v>
      </c>
    </row>
    <row r="13" ht="22.5" customHeight="1" spans="1:5">
      <c r="A13" s="90" t="s">
        <v>119</v>
      </c>
      <c r="B13" s="91">
        <v>2003</v>
      </c>
      <c r="C13" s="91">
        <v>1946</v>
      </c>
      <c r="D13" s="92">
        <f t="shared" si="0"/>
        <v>57</v>
      </c>
      <c r="E13" s="93">
        <f t="shared" si="1"/>
        <v>2.92908530318602</v>
      </c>
    </row>
    <row r="14" ht="22.5" customHeight="1" spans="1:5">
      <c r="A14" s="90" t="s">
        <v>246</v>
      </c>
      <c r="B14" s="91">
        <v>0</v>
      </c>
      <c r="C14" s="91">
        <v>0</v>
      </c>
      <c r="D14" s="92">
        <f t="shared" si="0"/>
        <v>0</v>
      </c>
      <c r="E14" s="93">
        <v>0</v>
      </c>
    </row>
    <row r="15" ht="22.5" customHeight="1" spans="1:5">
      <c r="A15" s="90" t="s">
        <v>247</v>
      </c>
      <c r="B15" s="91">
        <v>1340</v>
      </c>
      <c r="C15" s="91">
        <v>1340</v>
      </c>
      <c r="D15" s="92">
        <f t="shared" si="0"/>
        <v>0</v>
      </c>
      <c r="E15" s="93">
        <f t="shared" si="1"/>
        <v>0</v>
      </c>
    </row>
  </sheetData>
  <mergeCells count="6">
    <mergeCell ref="A1:E1"/>
    <mergeCell ref="D2:E2"/>
    <mergeCell ref="D3:E3"/>
    <mergeCell ref="A3:A4"/>
    <mergeCell ref="B3:B4"/>
    <mergeCell ref="C3:C4"/>
  </mergeCells>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3"/>
  <sheetViews>
    <sheetView workbookViewId="0">
      <selection activeCell="C11" sqref="C11"/>
    </sheetView>
  </sheetViews>
  <sheetFormatPr defaultColWidth="9" defaultRowHeight="13.5" outlineLevelCol="2"/>
  <cols>
    <col min="1" max="1" width="42.5583333333333" customWidth="1"/>
    <col min="2" max="2" width="18.8833333333333" customWidth="1"/>
    <col min="3" max="3" width="19.5" customWidth="1"/>
  </cols>
  <sheetData>
    <row r="1" ht="22.5" spans="1:3">
      <c r="A1" s="72" t="s">
        <v>250</v>
      </c>
      <c r="B1" s="72"/>
      <c r="C1" s="72"/>
    </row>
    <row r="2" ht="18.75" spans="1:3">
      <c r="A2" s="48"/>
      <c r="B2" s="56"/>
      <c r="C2" s="56" t="s">
        <v>20</v>
      </c>
    </row>
    <row r="3" ht="21" customHeight="1" spans="1:3">
      <c r="A3" s="51" t="s">
        <v>126</v>
      </c>
      <c r="B3" s="51" t="s">
        <v>49</v>
      </c>
      <c r="C3" s="73" t="s">
        <v>50</v>
      </c>
    </row>
    <row r="4" ht="24" customHeight="1" spans="1:3">
      <c r="A4" s="51"/>
      <c r="B4" s="51"/>
      <c r="C4" s="74"/>
    </row>
    <row r="5" ht="23" customHeight="1" spans="1:3">
      <c r="A5" s="52" t="s">
        <v>251</v>
      </c>
      <c r="B5" s="75">
        <f>B6+B12+B13</f>
        <v>400</v>
      </c>
      <c r="C5" s="75">
        <v>0</v>
      </c>
    </row>
    <row r="6" ht="21" customHeight="1" spans="1:3">
      <c r="A6" s="58" t="s">
        <v>252</v>
      </c>
      <c r="B6" s="76">
        <f>B7+B8+B9+B10+B11</f>
        <v>400</v>
      </c>
      <c r="C6" s="76">
        <v>0</v>
      </c>
    </row>
    <row r="7" ht="21" customHeight="1" spans="1:3">
      <c r="A7" s="58" t="s">
        <v>253</v>
      </c>
      <c r="B7" s="76">
        <v>0</v>
      </c>
      <c r="C7" s="76">
        <v>0</v>
      </c>
    </row>
    <row r="8" ht="21" customHeight="1" spans="1:3">
      <c r="A8" s="58" t="s">
        <v>254</v>
      </c>
      <c r="B8" s="76">
        <v>0</v>
      </c>
      <c r="C8" s="76">
        <v>0</v>
      </c>
    </row>
    <row r="9" ht="21" customHeight="1" spans="1:3">
      <c r="A9" s="60" t="s">
        <v>255</v>
      </c>
      <c r="B9" s="76">
        <v>0</v>
      </c>
      <c r="C9" s="76">
        <v>0</v>
      </c>
    </row>
    <row r="10" ht="21" customHeight="1" spans="1:3">
      <c r="A10" s="60" t="s">
        <v>256</v>
      </c>
      <c r="B10" s="76">
        <v>0</v>
      </c>
      <c r="C10" s="76">
        <v>0</v>
      </c>
    </row>
    <row r="11" ht="33" customHeight="1" spans="1:3">
      <c r="A11" s="60" t="s">
        <v>257</v>
      </c>
      <c r="B11" s="76">
        <v>400</v>
      </c>
      <c r="C11" s="76">
        <v>0</v>
      </c>
    </row>
    <row r="12" ht="23" customHeight="1" spans="1:3">
      <c r="A12" s="58" t="s">
        <v>258</v>
      </c>
      <c r="B12" s="76">
        <v>0</v>
      </c>
      <c r="C12" s="76">
        <v>0</v>
      </c>
    </row>
    <row r="13" ht="22" customHeight="1" spans="1:3">
      <c r="A13" s="58" t="s">
        <v>259</v>
      </c>
      <c r="B13" s="76">
        <f>B14</f>
        <v>0</v>
      </c>
      <c r="C13" s="76">
        <v>0</v>
      </c>
    </row>
    <row r="14" ht="21" customHeight="1" spans="1:3">
      <c r="A14" s="77" t="s">
        <v>260</v>
      </c>
      <c r="B14" s="76">
        <v>0</v>
      </c>
      <c r="C14" s="76">
        <v>0</v>
      </c>
    </row>
    <row r="15" ht="28" customHeight="1" spans="1:3">
      <c r="A15" s="52" t="s">
        <v>261</v>
      </c>
      <c r="B15" s="76">
        <v>0</v>
      </c>
      <c r="C15" s="76">
        <v>75</v>
      </c>
    </row>
    <row r="16" ht="28" customHeight="1" spans="1:3">
      <c r="A16" s="52" t="s">
        <v>262</v>
      </c>
      <c r="B16" s="76">
        <v>8457</v>
      </c>
      <c r="C16" s="76">
        <v>8200</v>
      </c>
    </row>
    <row r="17" ht="27" customHeight="1" spans="1:3">
      <c r="A17" s="55" t="s">
        <v>263</v>
      </c>
      <c r="B17" s="75">
        <f>B5+B15+B16</f>
        <v>8857</v>
      </c>
      <c r="C17" s="75">
        <f>C5+C15+C16</f>
        <v>8275</v>
      </c>
    </row>
    <row r="18" s="71" customFormat="1" spans="1:3">
      <c r="A18" s="78"/>
      <c r="B18" s="78"/>
      <c r="C18" s="78"/>
    </row>
    <row r="19" s="71" customFormat="1" spans="1:3">
      <c r="A19" s="78"/>
      <c r="B19" s="78"/>
      <c r="C19" s="78"/>
    </row>
    <row r="20" s="71" customFormat="1" spans="1:3">
      <c r="A20" s="78"/>
      <c r="B20" s="78"/>
      <c r="C20" s="78"/>
    </row>
    <row r="21" s="71" customFormat="1" ht="14.25" spans="1:3">
      <c r="A21" s="79"/>
      <c r="B21" s="79"/>
      <c r="C21" s="79"/>
    </row>
    <row r="22" s="71" customFormat="1" ht="14.25" spans="1:3">
      <c r="A22" s="79"/>
      <c r="B22" s="79"/>
      <c r="C22" s="79"/>
    </row>
    <row r="23" s="71" customFormat="1" ht="14.25" spans="1:3">
      <c r="A23" s="79"/>
      <c r="B23" s="79"/>
      <c r="C23" s="79"/>
    </row>
  </sheetData>
  <mergeCells count="5">
    <mergeCell ref="A1:C1"/>
    <mergeCell ref="A3:A4"/>
    <mergeCell ref="B3:B4"/>
    <mergeCell ref="C3:C4"/>
    <mergeCell ref="A18:C20"/>
  </mergeCells>
  <pageMargins left="0.75" right="0.75" top="1" bottom="1" header="0.5" footer="0.5"/>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selection activeCell="G14" sqref="G14"/>
    </sheetView>
  </sheetViews>
  <sheetFormatPr defaultColWidth="9" defaultRowHeight="13.5" outlineLevelCol="3"/>
  <cols>
    <col min="1" max="1" width="40.775" style="62" customWidth="1"/>
    <col min="2" max="2" width="18.6333333333333" style="62" customWidth="1"/>
    <col min="3" max="3" width="18.3833333333333" style="62" customWidth="1"/>
    <col min="4" max="4" width="10.6333333333333" style="62" customWidth="1"/>
    <col min="5" max="16384" width="9" style="62"/>
  </cols>
  <sheetData>
    <row r="1" ht="40" customHeight="1" spans="1:4">
      <c r="A1" s="63" t="s">
        <v>264</v>
      </c>
      <c r="B1" s="63"/>
      <c r="C1" s="63"/>
      <c r="D1" s="47"/>
    </row>
    <row r="2" ht="18.75" spans="1:4">
      <c r="A2" s="64"/>
      <c r="C2" s="49" t="s">
        <v>20</v>
      </c>
      <c r="D2" s="47"/>
    </row>
    <row r="3" s="61" customFormat="1" ht="21" customHeight="1" spans="1:4">
      <c r="A3" s="65" t="s">
        <v>126</v>
      </c>
      <c r="B3" s="66" t="s">
        <v>49</v>
      </c>
      <c r="C3" s="66" t="s">
        <v>50</v>
      </c>
      <c r="D3" s="67"/>
    </row>
    <row r="4" s="61" customFormat="1" ht="22" customHeight="1" spans="1:4">
      <c r="A4" s="68"/>
      <c r="B4" s="66"/>
      <c r="C4" s="66"/>
      <c r="D4" s="67"/>
    </row>
    <row r="5" ht="24" customHeight="1" spans="1:4">
      <c r="A5" s="52" t="s">
        <v>265</v>
      </c>
      <c r="B5" s="69">
        <f>SUM(B6)</f>
        <v>8857</v>
      </c>
      <c r="C5" s="69">
        <f>C6</f>
        <v>8275</v>
      </c>
      <c r="D5" s="47"/>
    </row>
    <row r="6" ht="24" customHeight="1" spans="1:4">
      <c r="A6" s="58" t="s">
        <v>266</v>
      </c>
      <c r="B6" s="69">
        <v>8857</v>
      </c>
      <c r="C6" s="69">
        <f>C7</f>
        <v>8275</v>
      </c>
      <c r="D6" s="47"/>
    </row>
    <row r="7" ht="24" customHeight="1" spans="1:4">
      <c r="A7" s="58" t="s">
        <v>267</v>
      </c>
      <c r="B7" s="69">
        <v>8857</v>
      </c>
      <c r="C7" s="69">
        <v>8275</v>
      </c>
      <c r="D7" s="47"/>
    </row>
    <row r="8" ht="24" customHeight="1" spans="1:4">
      <c r="A8" s="58" t="s">
        <v>268</v>
      </c>
      <c r="B8" s="69">
        <v>0</v>
      </c>
      <c r="C8" s="69">
        <v>0</v>
      </c>
      <c r="D8" s="47"/>
    </row>
    <row r="9" ht="24" customHeight="1" spans="1:4">
      <c r="A9" s="70" t="s">
        <v>268</v>
      </c>
      <c r="B9" s="69">
        <v>0</v>
      </c>
      <c r="C9" s="69">
        <v>0</v>
      </c>
      <c r="D9" s="47"/>
    </row>
    <row r="10" ht="24" customHeight="1" spans="1:4">
      <c r="A10" s="70" t="s">
        <v>269</v>
      </c>
      <c r="B10" s="69">
        <v>0</v>
      </c>
      <c r="C10" s="69">
        <v>0</v>
      </c>
      <c r="D10" s="47"/>
    </row>
    <row r="11" ht="24" customHeight="1" spans="1:4">
      <c r="A11" s="55" t="s">
        <v>270</v>
      </c>
      <c r="B11" s="69">
        <f>B5</f>
        <v>8857</v>
      </c>
      <c r="C11" s="69">
        <f>C5</f>
        <v>8275</v>
      </c>
      <c r="D11" s="47"/>
    </row>
    <row r="12" ht="14.25" spans="1:4">
      <c r="A12" s="47"/>
      <c r="B12" s="47"/>
      <c r="C12" s="47"/>
      <c r="D12" s="47"/>
    </row>
    <row r="13" ht="14.25" spans="1:4">
      <c r="A13" s="47"/>
      <c r="B13" s="47"/>
      <c r="C13" s="47"/>
      <c r="D13" s="47"/>
    </row>
    <row r="14" ht="14.25" spans="1:4">
      <c r="A14" s="47"/>
      <c r="B14" s="47"/>
      <c r="C14" s="47"/>
      <c r="D14" s="47"/>
    </row>
    <row r="15" ht="14.25" spans="1:4">
      <c r="A15" s="47"/>
      <c r="B15" s="47"/>
      <c r="C15" s="47"/>
      <c r="D15" s="47"/>
    </row>
  </sheetData>
  <mergeCells count="4">
    <mergeCell ref="A1:C1"/>
    <mergeCell ref="A3:A4"/>
    <mergeCell ref="B3:B4"/>
    <mergeCell ref="C3:C4"/>
  </mergeCells>
  <pageMargins left="0.75" right="0.75" top="1" bottom="1" header="0.5" footer="0.5"/>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
  <sheetViews>
    <sheetView workbookViewId="0">
      <selection activeCell="E9" sqref="E9"/>
    </sheetView>
  </sheetViews>
  <sheetFormatPr defaultColWidth="9" defaultRowHeight="13.5" outlineLevelCol="3"/>
  <cols>
    <col min="1" max="1" width="42" customWidth="1"/>
    <col min="2" max="3" width="17.225" customWidth="1"/>
  </cols>
  <sheetData>
    <row r="1" ht="37" customHeight="1" spans="1:4">
      <c r="A1" s="46" t="s">
        <v>271</v>
      </c>
      <c r="B1" s="46"/>
      <c r="C1" s="46"/>
      <c r="D1" s="47"/>
    </row>
    <row r="2" ht="18.75" spans="1:4">
      <c r="A2" s="48"/>
      <c r="B2" s="56"/>
      <c r="C2" s="56"/>
      <c r="D2" s="47"/>
    </row>
    <row r="3" ht="22" customHeight="1" spans="1:4">
      <c r="A3" s="50" t="s">
        <v>126</v>
      </c>
      <c r="B3" s="51" t="s">
        <v>49</v>
      </c>
      <c r="C3" s="51" t="s">
        <v>50</v>
      </c>
      <c r="D3" s="47"/>
    </row>
    <row r="4" ht="22" customHeight="1" spans="1:4">
      <c r="A4" s="50"/>
      <c r="B4" s="51"/>
      <c r="C4" s="51"/>
      <c r="D4" s="47"/>
    </row>
    <row r="5" ht="34" customHeight="1" spans="1:4">
      <c r="A5" s="52" t="s">
        <v>251</v>
      </c>
      <c r="B5" s="57">
        <f>B6</f>
        <v>400</v>
      </c>
      <c r="C5" s="57">
        <f>C6</f>
        <v>0</v>
      </c>
      <c r="D5" s="47"/>
    </row>
    <row r="6" ht="35" customHeight="1" spans="1:4">
      <c r="A6" s="58" t="s">
        <v>252</v>
      </c>
      <c r="B6" s="59">
        <f>B7</f>
        <v>400</v>
      </c>
      <c r="C6" s="59">
        <f>C7</f>
        <v>0</v>
      </c>
      <c r="D6" s="47"/>
    </row>
    <row r="7" ht="48" customHeight="1" spans="1:4">
      <c r="A7" s="60" t="s">
        <v>257</v>
      </c>
      <c r="B7" s="59">
        <v>400</v>
      </c>
      <c r="C7" s="59">
        <v>0</v>
      </c>
      <c r="D7" s="47"/>
    </row>
    <row r="8" ht="37" customHeight="1" spans="1:4">
      <c r="A8" s="52" t="s">
        <v>261</v>
      </c>
      <c r="B8" s="57">
        <v>0</v>
      </c>
      <c r="C8" s="57">
        <v>75</v>
      </c>
      <c r="D8" s="47"/>
    </row>
    <row r="9" ht="32" customHeight="1" spans="1:4">
      <c r="A9" s="55" t="s">
        <v>263</v>
      </c>
      <c r="B9" s="57">
        <f>B5+B8</f>
        <v>400</v>
      </c>
      <c r="C9" s="57">
        <f>C5+C8</f>
        <v>75</v>
      </c>
      <c r="D9" s="47"/>
    </row>
    <row r="10" ht="14.25" spans="1:4">
      <c r="A10" s="47"/>
      <c r="B10" s="47"/>
      <c r="C10" s="47"/>
      <c r="D10" s="47"/>
    </row>
    <row r="11" ht="14.25" spans="1:4">
      <c r="A11" s="47"/>
      <c r="B11" s="47"/>
      <c r="C11" s="47"/>
      <c r="D11" s="47"/>
    </row>
  </sheetData>
  <mergeCells count="4">
    <mergeCell ref="A1:C1"/>
    <mergeCell ref="A3:A4"/>
    <mergeCell ref="B3:B4"/>
    <mergeCell ref="C3:C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selection activeCell="I16" sqref="I16"/>
    </sheetView>
  </sheetViews>
  <sheetFormatPr defaultColWidth="9" defaultRowHeight="13.5" outlineLevelCol="3"/>
  <cols>
    <col min="1" max="1" width="42" customWidth="1"/>
    <col min="2" max="3" width="17" customWidth="1"/>
    <col min="4" max="4" width="10.6333333333333" customWidth="1"/>
  </cols>
  <sheetData>
    <row r="1" ht="22.5" spans="1:4">
      <c r="A1" s="46" t="s">
        <v>272</v>
      </c>
      <c r="B1" s="46"/>
      <c r="C1" s="46"/>
      <c r="D1" s="47"/>
    </row>
    <row r="2" ht="18.75" spans="1:4">
      <c r="A2" s="48"/>
      <c r="B2" s="49" t="s">
        <v>20</v>
      </c>
      <c r="C2" s="49"/>
      <c r="D2" s="47"/>
    </row>
    <row r="3" ht="14.25" spans="1:4">
      <c r="A3" s="50" t="s">
        <v>126</v>
      </c>
      <c r="B3" s="51" t="s">
        <v>49</v>
      </c>
      <c r="C3" s="51" t="s">
        <v>50</v>
      </c>
      <c r="D3" s="47"/>
    </row>
    <row r="4" ht="14.25" spans="1:4">
      <c r="A4" s="50"/>
      <c r="B4" s="51"/>
      <c r="C4" s="51"/>
      <c r="D4" s="47"/>
    </row>
    <row r="5" ht="25" customHeight="1" spans="1:4">
      <c r="A5" s="52" t="s">
        <v>265</v>
      </c>
      <c r="B5" s="53">
        <f>B6+B10</f>
        <v>8857</v>
      </c>
      <c r="C5" s="53">
        <f>C6+C10</f>
        <v>8275</v>
      </c>
      <c r="D5" s="47"/>
    </row>
    <row r="6" ht="18" customHeight="1" spans="1:4">
      <c r="A6" s="54" t="s">
        <v>266</v>
      </c>
      <c r="B6" s="53">
        <f>B7+B8</f>
        <v>8857</v>
      </c>
      <c r="C6" s="53">
        <f>C7+C8</f>
        <v>8275</v>
      </c>
      <c r="D6" s="47"/>
    </row>
    <row r="7" ht="22" customHeight="1" spans="1:4">
      <c r="A7" s="54" t="s">
        <v>267</v>
      </c>
      <c r="B7" s="53">
        <v>8857</v>
      </c>
      <c r="C7" s="53">
        <v>8275</v>
      </c>
      <c r="D7" s="47"/>
    </row>
    <row r="8" ht="24" customHeight="1" spans="1:4">
      <c r="A8" s="54" t="s">
        <v>268</v>
      </c>
      <c r="B8" s="53">
        <f>B9</f>
        <v>0</v>
      </c>
      <c r="C8" s="53">
        <f>C9</f>
        <v>0</v>
      </c>
      <c r="D8" s="47"/>
    </row>
    <row r="9" ht="19" customHeight="1" spans="1:4">
      <c r="A9" s="54" t="s">
        <v>273</v>
      </c>
      <c r="B9" s="53">
        <v>0</v>
      </c>
      <c r="C9" s="53">
        <v>0</v>
      </c>
      <c r="D9" s="47"/>
    </row>
    <row r="10" ht="19" customHeight="1" spans="1:4">
      <c r="A10" s="54" t="s">
        <v>269</v>
      </c>
      <c r="B10" s="53">
        <v>0</v>
      </c>
      <c r="C10" s="53">
        <v>0</v>
      </c>
      <c r="D10" s="47"/>
    </row>
    <row r="11" ht="19" customHeight="1" spans="1:4">
      <c r="A11" s="55" t="s">
        <v>270</v>
      </c>
      <c r="B11" s="53">
        <f>B5</f>
        <v>8857</v>
      </c>
      <c r="C11" s="53">
        <f>C5</f>
        <v>8275</v>
      </c>
      <c r="D11" s="47"/>
    </row>
    <row r="12" ht="14.25" spans="1:4">
      <c r="A12" s="47"/>
      <c r="B12" s="47"/>
      <c r="C12" s="47"/>
      <c r="D12" s="47"/>
    </row>
    <row r="13" ht="14.25" spans="1:4">
      <c r="A13" s="47"/>
      <c r="B13" s="47"/>
      <c r="C13" s="47"/>
      <c r="D13" s="47"/>
    </row>
    <row r="14" ht="14.25" spans="1:4">
      <c r="A14" s="47"/>
      <c r="B14" s="47"/>
      <c r="C14" s="47"/>
      <c r="D14" s="47"/>
    </row>
    <row r="15" ht="14.25" spans="1:4">
      <c r="A15" s="47"/>
      <c r="B15" s="47"/>
      <c r="C15" s="47"/>
      <c r="D15" s="47"/>
    </row>
  </sheetData>
  <mergeCells count="5">
    <mergeCell ref="A1:C1"/>
    <mergeCell ref="B2:C2"/>
    <mergeCell ref="A3:A4"/>
    <mergeCell ref="B3:B4"/>
    <mergeCell ref="C3:C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workbookViewId="0">
      <pane ySplit="5" topLeftCell="A6" activePane="bottomLeft" state="frozen"/>
      <selection/>
      <selection pane="bottomLeft" activeCell="I21" sqref="I21"/>
    </sheetView>
  </sheetViews>
  <sheetFormatPr defaultColWidth="9" defaultRowHeight="13.5"/>
  <cols>
    <col min="1" max="1" width="45.775" customWidth="1"/>
    <col min="2" max="5" width="15.775" customWidth="1"/>
  </cols>
  <sheetData>
    <row r="1" customFormat="1" ht="22.5" spans="1:9">
      <c r="A1" s="1" t="s">
        <v>274</v>
      </c>
      <c r="B1" s="1"/>
      <c r="C1" s="1"/>
      <c r="D1" s="1"/>
      <c r="E1" s="1"/>
      <c r="F1" s="2"/>
      <c r="G1" s="2"/>
      <c r="H1" s="2"/>
      <c r="I1" s="2"/>
    </row>
    <row r="2" customFormat="1" ht="14.25" spans="1:9">
      <c r="A2" s="3"/>
      <c r="B2" s="4" t="s">
        <v>20</v>
      </c>
      <c r="C2" s="4"/>
      <c r="D2" s="4"/>
      <c r="E2" s="4"/>
      <c r="F2" s="2"/>
      <c r="G2" s="2"/>
      <c r="H2" s="2"/>
      <c r="I2" s="2"/>
    </row>
    <row r="3" customFormat="1" ht="14.25" spans="1:9">
      <c r="A3" s="22" t="s">
        <v>126</v>
      </c>
      <c r="B3" s="5" t="s">
        <v>275</v>
      </c>
      <c r="C3" s="5" t="s">
        <v>127</v>
      </c>
      <c r="D3" s="6" t="s">
        <v>276</v>
      </c>
      <c r="E3" s="7"/>
      <c r="F3" s="23"/>
      <c r="G3" s="23"/>
      <c r="H3" s="23"/>
      <c r="I3" s="23"/>
    </row>
    <row r="4" customFormat="1" ht="14.25" spans="1:9">
      <c r="A4" s="22"/>
      <c r="B4" s="5"/>
      <c r="C4" s="5"/>
      <c r="D4" s="5" t="s">
        <v>53</v>
      </c>
      <c r="E4" s="5" t="s">
        <v>54</v>
      </c>
      <c r="F4" s="23"/>
      <c r="G4" s="23"/>
      <c r="H4" s="23"/>
      <c r="I4" s="23"/>
    </row>
    <row r="5" customFormat="1" ht="14.25" spans="1:9">
      <c r="A5" s="9" t="s">
        <v>277</v>
      </c>
      <c r="B5" s="40">
        <f>B31</f>
        <v>9384</v>
      </c>
      <c r="C5" s="40">
        <f>C31</f>
        <v>9730</v>
      </c>
      <c r="D5" s="40">
        <f>C5-B5</f>
        <v>346</v>
      </c>
      <c r="E5" s="41">
        <f>D5/B5</f>
        <v>0.0368712702472293</v>
      </c>
      <c r="F5" s="12"/>
      <c r="G5" s="12"/>
      <c r="H5" s="12"/>
      <c r="I5" s="12"/>
    </row>
    <row r="6" customFormat="1" ht="14.25" spans="1:9">
      <c r="A6" s="13" t="s">
        <v>278</v>
      </c>
      <c r="B6" s="14"/>
      <c r="C6" s="14"/>
      <c r="D6" s="14"/>
      <c r="E6" s="42"/>
      <c r="F6" s="43"/>
      <c r="G6" s="2"/>
      <c r="H6" s="2"/>
      <c r="I6" s="2"/>
    </row>
    <row r="7" customFormat="1" ht="14.25" spans="1:9">
      <c r="A7" s="13" t="s">
        <v>279</v>
      </c>
      <c r="B7" s="14"/>
      <c r="C7" s="14"/>
      <c r="D7" s="14"/>
      <c r="E7" s="42"/>
      <c r="F7" s="43"/>
      <c r="G7" s="2"/>
      <c r="H7" s="2"/>
      <c r="I7" s="2"/>
    </row>
    <row r="8" customFormat="1" ht="14.25" spans="1:9">
      <c r="A8" s="13" t="s">
        <v>280</v>
      </c>
      <c r="B8" s="14"/>
      <c r="C8" s="14"/>
      <c r="D8" s="14"/>
      <c r="E8" s="42"/>
      <c r="F8" s="2"/>
      <c r="G8" s="2"/>
      <c r="H8" s="2"/>
      <c r="I8" s="2"/>
    </row>
    <row r="9" customFormat="1" ht="14.25" spans="1:9">
      <c r="A9" s="13" t="s">
        <v>281</v>
      </c>
      <c r="B9" s="14"/>
      <c r="C9" s="14"/>
      <c r="D9" s="14"/>
      <c r="E9" s="42"/>
      <c r="F9" s="2"/>
      <c r="G9" s="2"/>
      <c r="H9" s="2"/>
      <c r="I9" s="2"/>
    </row>
    <row r="10" customFormat="1" ht="14.25" spans="1:9">
      <c r="A10" s="13" t="s">
        <v>282</v>
      </c>
      <c r="B10" s="14"/>
      <c r="C10" s="14"/>
      <c r="D10" s="14"/>
      <c r="E10" s="42"/>
      <c r="F10" s="2"/>
      <c r="G10" s="2"/>
      <c r="H10" s="2"/>
      <c r="I10" s="2"/>
    </row>
    <row r="11" customFormat="1" ht="14.25" spans="1:9">
      <c r="A11" s="13" t="s">
        <v>283</v>
      </c>
      <c r="B11" s="14"/>
      <c r="C11" s="14"/>
      <c r="D11" s="14"/>
      <c r="E11" s="42"/>
      <c r="F11" s="2"/>
      <c r="G11" s="2"/>
      <c r="H11" s="2"/>
      <c r="I11" s="2"/>
    </row>
    <row r="12" customFormat="1" ht="14.25" spans="1:9">
      <c r="A12" s="13" t="s">
        <v>284</v>
      </c>
      <c r="B12" s="14"/>
      <c r="C12" s="14"/>
      <c r="D12" s="14"/>
      <c r="E12" s="42"/>
      <c r="F12" s="2"/>
      <c r="G12" s="2"/>
      <c r="H12" s="2"/>
      <c r="I12" s="2"/>
    </row>
    <row r="13" customFormat="1" ht="14.25" spans="1:9">
      <c r="A13" s="13" t="s">
        <v>285</v>
      </c>
      <c r="B13" s="14"/>
      <c r="C13" s="14"/>
      <c r="D13" s="14"/>
      <c r="E13" s="42"/>
      <c r="F13" s="31"/>
      <c r="G13" s="2"/>
      <c r="H13" s="2"/>
      <c r="I13" s="2"/>
    </row>
    <row r="14" customFormat="1" ht="14.25" spans="1:9">
      <c r="A14" s="13" t="s">
        <v>286</v>
      </c>
      <c r="B14" s="14"/>
      <c r="C14" s="14"/>
      <c r="D14" s="14"/>
      <c r="E14" s="42"/>
      <c r="F14" s="2"/>
      <c r="G14" s="2"/>
      <c r="H14" s="2"/>
      <c r="I14" s="2"/>
    </row>
    <row r="15" customFormat="1" ht="14.25" spans="1:9">
      <c r="A15" s="13" t="s">
        <v>287</v>
      </c>
      <c r="B15" s="14"/>
      <c r="C15" s="14"/>
      <c r="D15" s="14"/>
      <c r="E15" s="42"/>
      <c r="F15" s="2"/>
      <c r="G15" s="2"/>
      <c r="H15" s="2"/>
      <c r="I15" s="2"/>
    </row>
    <row r="16" customFormat="1" ht="14.25" spans="1:9">
      <c r="A16" s="13" t="s">
        <v>288</v>
      </c>
      <c r="B16" s="14"/>
      <c r="C16" s="14"/>
      <c r="D16" s="14"/>
      <c r="E16" s="42"/>
      <c r="F16" s="2"/>
      <c r="G16" s="2"/>
      <c r="H16" s="2"/>
      <c r="I16" s="2"/>
    </row>
    <row r="17" customFormat="1" ht="14.25" spans="1:9">
      <c r="A17" s="13" t="s">
        <v>289</v>
      </c>
      <c r="B17" s="14"/>
      <c r="C17" s="14"/>
      <c r="D17" s="14"/>
      <c r="E17" s="42"/>
      <c r="F17" s="2"/>
      <c r="G17" s="2"/>
      <c r="H17" s="2"/>
      <c r="I17" s="2"/>
    </row>
    <row r="18" customFormat="1" ht="14.25" spans="1:9">
      <c r="A18" s="13" t="s">
        <v>290</v>
      </c>
      <c r="B18" s="14"/>
      <c r="C18" s="14"/>
      <c r="D18" s="14"/>
      <c r="E18" s="42"/>
      <c r="F18" s="31"/>
      <c r="G18" s="2"/>
      <c r="H18" s="2"/>
      <c r="I18" s="2"/>
    </row>
    <row r="19" customFormat="1" ht="14.25" spans="1:9">
      <c r="A19" s="13" t="s">
        <v>291</v>
      </c>
      <c r="B19" s="14"/>
      <c r="C19" s="14"/>
      <c r="D19" s="14"/>
      <c r="E19" s="42"/>
      <c r="F19" s="2"/>
      <c r="G19" s="2"/>
      <c r="H19" s="2"/>
      <c r="I19" s="2"/>
    </row>
    <row r="20" customFormat="1" ht="14.25" spans="1:9">
      <c r="A20" s="13" t="s">
        <v>292</v>
      </c>
      <c r="B20" s="14"/>
      <c r="C20" s="14"/>
      <c r="D20" s="14"/>
      <c r="E20" s="42"/>
      <c r="F20" s="2"/>
      <c r="G20" s="2"/>
      <c r="H20" s="2"/>
      <c r="I20" s="2"/>
    </row>
    <row r="21" customFormat="1" ht="14.25" spans="1:9">
      <c r="A21" s="13" t="s">
        <v>293</v>
      </c>
      <c r="B21" s="14"/>
      <c r="C21" s="14"/>
      <c r="D21" s="14"/>
      <c r="E21" s="42"/>
      <c r="F21" s="2"/>
      <c r="G21" s="2"/>
      <c r="H21" s="2"/>
      <c r="I21" s="2"/>
    </row>
    <row r="22" customFormat="1" ht="14.25" spans="1:9">
      <c r="A22" s="13" t="s">
        <v>294</v>
      </c>
      <c r="B22" s="14"/>
      <c r="C22" s="14"/>
      <c r="D22" s="14"/>
      <c r="E22" s="42"/>
      <c r="F22" s="2"/>
      <c r="G22" s="2"/>
      <c r="H22" s="2"/>
      <c r="I22" s="2"/>
    </row>
    <row r="23" customFormat="1" ht="14.25" spans="1:9">
      <c r="A23" s="13" t="s">
        <v>295</v>
      </c>
      <c r="B23" s="14"/>
      <c r="C23" s="14"/>
      <c r="D23" s="14"/>
      <c r="E23" s="42"/>
      <c r="F23" s="2"/>
      <c r="G23" s="2"/>
      <c r="H23" s="2"/>
      <c r="I23" s="2"/>
    </row>
    <row r="24" s="21" customFormat="1" ht="14.25" spans="1:9">
      <c r="A24" s="13" t="s">
        <v>296</v>
      </c>
      <c r="B24" s="14"/>
      <c r="C24" s="14"/>
      <c r="D24" s="14"/>
      <c r="E24" s="42"/>
      <c r="F24" s="2"/>
      <c r="G24" s="2"/>
      <c r="H24" s="2"/>
      <c r="I24" s="2"/>
    </row>
    <row r="25" customFormat="1" ht="14.25" spans="1:9">
      <c r="A25" s="13" t="s">
        <v>297</v>
      </c>
      <c r="B25" s="14"/>
      <c r="C25" s="14"/>
      <c r="D25" s="14"/>
      <c r="E25" s="42"/>
      <c r="F25" s="2"/>
      <c r="G25" s="2"/>
      <c r="H25" s="2"/>
      <c r="I25" s="2"/>
    </row>
    <row r="26" customFormat="1" ht="14.25" spans="1:9">
      <c r="A26" s="13" t="s">
        <v>298</v>
      </c>
      <c r="B26" s="14"/>
      <c r="C26" s="14"/>
      <c r="D26" s="14"/>
      <c r="E26" s="42"/>
      <c r="F26" s="2"/>
      <c r="G26" s="2"/>
      <c r="H26" s="2"/>
      <c r="I26" s="2"/>
    </row>
    <row r="27" customFormat="1" ht="14.25" spans="1:9">
      <c r="A27" s="13" t="s">
        <v>299</v>
      </c>
      <c r="B27" s="14"/>
      <c r="C27" s="14"/>
      <c r="D27" s="14"/>
      <c r="E27" s="42"/>
      <c r="F27" s="2"/>
      <c r="G27" s="2"/>
      <c r="H27" s="2"/>
      <c r="I27" s="2"/>
    </row>
    <row r="28" customFormat="1" ht="14.25" spans="1:9">
      <c r="A28" s="13" t="s">
        <v>300</v>
      </c>
      <c r="B28" s="14"/>
      <c r="C28" s="14"/>
      <c r="D28" s="14"/>
      <c r="E28" s="42"/>
      <c r="F28" s="2"/>
      <c r="G28" s="2"/>
      <c r="H28" s="2"/>
      <c r="I28" s="2"/>
    </row>
    <row r="29" customFormat="1" ht="14.25" spans="1:9">
      <c r="A29" s="13" t="s">
        <v>301</v>
      </c>
      <c r="B29" s="14"/>
      <c r="C29" s="14"/>
      <c r="D29" s="14"/>
      <c r="E29" s="42"/>
      <c r="F29" s="2"/>
      <c r="G29" s="2"/>
      <c r="H29" s="2"/>
      <c r="I29" s="2"/>
    </row>
    <row r="30" customFormat="1" ht="14.25" spans="1:9">
      <c r="A30" s="13" t="s">
        <v>302</v>
      </c>
      <c r="B30" s="14"/>
      <c r="C30" s="14"/>
      <c r="D30" s="14"/>
      <c r="E30" s="42"/>
      <c r="F30" s="2"/>
      <c r="G30" s="2"/>
      <c r="H30" s="2"/>
      <c r="I30" s="2"/>
    </row>
    <row r="31" customFormat="1" ht="14.25" spans="1:9">
      <c r="A31" s="13" t="s">
        <v>303</v>
      </c>
      <c r="B31" s="40">
        <v>9384</v>
      </c>
      <c r="C31" s="40">
        <v>9730</v>
      </c>
      <c r="D31" s="40">
        <f t="shared" ref="D31:D37" si="0">C31-B31</f>
        <v>346</v>
      </c>
      <c r="E31" s="41">
        <f t="shared" ref="E31:E37" si="1">D31/B31</f>
        <v>0.0368712702472293</v>
      </c>
      <c r="F31" s="2"/>
      <c r="G31" s="2"/>
      <c r="H31" s="2"/>
      <c r="I31" s="2"/>
    </row>
    <row r="32" customFormat="1" ht="14.25" spans="1:9">
      <c r="A32" s="13" t="s">
        <v>304</v>
      </c>
      <c r="B32" s="15">
        <v>2492</v>
      </c>
      <c r="C32" s="15">
        <v>2566</v>
      </c>
      <c r="D32" s="15">
        <f t="shared" si="0"/>
        <v>74</v>
      </c>
      <c r="E32" s="44">
        <f t="shared" si="1"/>
        <v>0.0296950240770466</v>
      </c>
      <c r="F32" s="2"/>
      <c r="G32" s="2"/>
      <c r="H32" s="2"/>
      <c r="I32" s="2"/>
    </row>
    <row r="33" customFormat="1" ht="14.25" spans="1:9">
      <c r="A33" s="13" t="s">
        <v>305</v>
      </c>
      <c r="B33" s="45">
        <v>6107</v>
      </c>
      <c r="C33" s="45">
        <v>6379</v>
      </c>
      <c r="D33" s="15">
        <f t="shared" si="0"/>
        <v>272</v>
      </c>
      <c r="E33" s="44">
        <f t="shared" si="1"/>
        <v>0.0445390535451122</v>
      </c>
      <c r="F33" s="2"/>
      <c r="G33" s="2"/>
      <c r="H33" s="2"/>
      <c r="I33" s="2"/>
    </row>
    <row r="34" customFormat="1" ht="14.25" spans="1:9">
      <c r="A34" s="13" t="s">
        <v>306</v>
      </c>
      <c r="B34" s="45">
        <v>2</v>
      </c>
      <c r="C34" s="45">
        <v>2</v>
      </c>
      <c r="D34" s="15">
        <f t="shared" si="0"/>
        <v>0</v>
      </c>
      <c r="E34" s="44">
        <f t="shared" si="1"/>
        <v>0</v>
      </c>
      <c r="F34" s="31"/>
      <c r="G34" s="2"/>
      <c r="H34" s="2"/>
      <c r="I34" s="2"/>
    </row>
    <row r="35" customFormat="1" ht="14.25" spans="1:9">
      <c r="A35" s="13" t="s">
        <v>307</v>
      </c>
      <c r="B35" s="45">
        <v>136</v>
      </c>
      <c r="C35" s="45">
        <v>136</v>
      </c>
      <c r="D35" s="15">
        <f t="shared" si="0"/>
        <v>0</v>
      </c>
      <c r="E35" s="44">
        <f t="shared" si="1"/>
        <v>0</v>
      </c>
      <c r="F35" s="31"/>
      <c r="G35" s="2"/>
      <c r="H35" s="2"/>
      <c r="I35" s="2"/>
    </row>
    <row r="36" customFormat="1" ht="14.25" spans="1:9">
      <c r="A36" s="13" t="s">
        <v>308</v>
      </c>
      <c r="B36" s="45">
        <v>6</v>
      </c>
      <c r="C36" s="45">
        <v>6</v>
      </c>
      <c r="D36" s="15">
        <f t="shared" si="0"/>
        <v>0</v>
      </c>
      <c r="E36" s="44">
        <f t="shared" si="1"/>
        <v>0</v>
      </c>
      <c r="F36" s="31"/>
      <c r="G36" s="2"/>
      <c r="H36" s="2"/>
      <c r="I36" s="2"/>
    </row>
    <row r="37" customFormat="1" ht="14.25" spans="1:9">
      <c r="A37" s="13" t="s">
        <v>309</v>
      </c>
      <c r="B37" s="45">
        <v>641</v>
      </c>
      <c r="C37" s="45">
        <v>641</v>
      </c>
      <c r="D37" s="15">
        <f t="shared" si="0"/>
        <v>0</v>
      </c>
      <c r="E37" s="44">
        <f t="shared" si="1"/>
        <v>0</v>
      </c>
      <c r="F37" s="31"/>
      <c r="G37" s="2"/>
      <c r="H37" s="2"/>
      <c r="I37" s="2"/>
    </row>
    <row r="38" spans="1:9">
      <c r="B38" s="39"/>
      <c r="C38" s="39"/>
      <c r="D38" s="39"/>
      <c r="E38" s="39"/>
      <c r="F38" s="39"/>
    </row>
  </sheetData>
  <mergeCells count="6">
    <mergeCell ref="A1:E1"/>
    <mergeCell ref="B2:E2"/>
    <mergeCell ref="D3:E3"/>
    <mergeCell ref="A3:A4"/>
    <mergeCell ref="B3:B4"/>
    <mergeCell ref="C3:C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5"/>
  <sheetViews>
    <sheetView workbookViewId="0">
      <selection activeCell="H16" sqref="H16"/>
    </sheetView>
  </sheetViews>
  <sheetFormatPr defaultColWidth="9" defaultRowHeight="13.5"/>
  <cols>
    <col min="1" max="1" width="45.775" customWidth="1"/>
    <col min="2" max="5" width="15.775" customWidth="1"/>
  </cols>
  <sheetData>
    <row r="1" ht="22.5" spans="1:14">
      <c r="A1" s="1" t="s">
        <v>310</v>
      </c>
      <c r="B1" s="1"/>
      <c r="C1" s="1"/>
      <c r="D1" s="1"/>
      <c r="E1" s="1"/>
      <c r="F1" s="2"/>
      <c r="G1" s="2"/>
      <c r="H1" s="2"/>
      <c r="I1" s="2"/>
      <c r="J1" s="2"/>
      <c r="K1" s="2"/>
      <c r="L1" s="2"/>
      <c r="M1" s="2"/>
      <c r="N1" s="2"/>
    </row>
    <row r="2" ht="14.25" spans="1:14">
      <c r="A2" s="3"/>
      <c r="B2" s="4" t="s">
        <v>20</v>
      </c>
      <c r="C2" s="4"/>
      <c r="D2" s="4"/>
      <c r="E2" s="4"/>
      <c r="F2" s="2"/>
      <c r="G2" s="2"/>
      <c r="H2" s="2"/>
      <c r="I2" s="2"/>
      <c r="J2" s="2"/>
      <c r="K2" s="2"/>
      <c r="L2" s="2"/>
      <c r="M2" s="2"/>
      <c r="N2" s="2"/>
    </row>
    <row r="3" ht="14.25" spans="1:14">
      <c r="A3" s="5" t="s">
        <v>126</v>
      </c>
      <c r="B3" s="5" t="s">
        <v>275</v>
      </c>
      <c r="C3" s="5" t="s">
        <v>127</v>
      </c>
      <c r="D3" s="6" t="s">
        <v>276</v>
      </c>
      <c r="E3" s="7"/>
      <c r="F3" s="8"/>
      <c r="G3" s="8"/>
      <c r="H3" s="8"/>
      <c r="I3" s="8"/>
      <c r="J3" s="8"/>
      <c r="K3" s="8"/>
      <c r="L3" s="8"/>
      <c r="M3" s="8"/>
      <c r="N3" s="8"/>
    </row>
    <row r="4" ht="14.25" spans="1:14">
      <c r="A4" s="5"/>
      <c r="B4" s="5"/>
      <c r="C4" s="5"/>
      <c r="D4" s="5" t="s">
        <v>53</v>
      </c>
      <c r="E4" s="5" t="s">
        <v>54</v>
      </c>
      <c r="F4" s="8"/>
      <c r="G4" s="8"/>
      <c r="H4" s="8"/>
      <c r="I4" s="8"/>
      <c r="J4" s="8"/>
      <c r="K4" s="8"/>
      <c r="L4" s="8"/>
      <c r="M4" s="8"/>
      <c r="N4" s="8"/>
    </row>
    <row r="5" ht="14.25" spans="1:14">
      <c r="A5" s="9" t="s">
        <v>311</v>
      </c>
      <c r="B5" s="10">
        <f>B29</f>
        <v>9384</v>
      </c>
      <c r="C5" s="10">
        <f>C29</f>
        <v>9730</v>
      </c>
      <c r="D5" s="33">
        <f>C5-B5</f>
        <v>346</v>
      </c>
      <c r="E5" s="34">
        <f>D5/B5</f>
        <v>0.0368712702472293</v>
      </c>
      <c r="F5" s="12"/>
      <c r="G5" s="12"/>
      <c r="H5" s="12"/>
      <c r="I5" s="12"/>
      <c r="J5" s="12"/>
      <c r="K5" s="12"/>
      <c r="L5" s="12"/>
      <c r="M5" s="12"/>
      <c r="N5" s="12"/>
    </row>
    <row r="6" ht="14.25" spans="1:14">
      <c r="A6" s="13" t="s">
        <v>312</v>
      </c>
      <c r="B6" s="14"/>
      <c r="C6" s="14"/>
      <c r="D6" s="35"/>
      <c r="E6" s="36"/>
      <c r="F6" s="2"/>
      <c r="G6" s="2"/>
      <c r="H6" s="2"/>
      <c r="I6" s="2"/>
      <c r="J6" s="2"/>
      <c r="K6" s="2"/>
      <c r="L6" s="2"/>
      <c r="M6" s="2"/>
      <c r="N6" s="2"/>
    </row>
    <row r="7" ht="14.25" spans="1:14">
      <c r="A7" s="13" t="s">
        <v>313</v>
      </c>
      <c r="B7" s="14"/>
      <c r="C7" s="14"/>
      <c r="D7" s="35"/>
      <c r="E7" s="36"/>
      <c r="F7" s="2"/>
      <c r="G7" s="2"/>
      <c r="H7" s="2"/>
      <c r="I7" s="2"/>
      <c r="J7" s="2"/>
      <c r="K7" s="2"/>
      <c r="L7" s="2"/>
      <c r="M7" s="2"/>
      <c r="N7" s="2"/>
    </row>
    <row r="8" ht="14.25" spans="1:14">
      <c r="A8" s="13" t="s">
        <v>314</v>
      </c>
      <c r="B8" s="14"/>
      <c r="C8" s="14"/>
      <c r="D8" s="35"/>
      <c r="E8" s="36"/>
      <c r="F8" s="2"/>
      <c r="G8" s="2"/>
      <c r="H8" s="2"/>
      <c r="I8" s="2"/>
      <c r="J8" s="2"/>
      <c r="K8" s="2"/>
      <c r="L8" s="2"/>
      <c r="M8" s="2"/>
      <c r="N8" s="2"/>
    </row>
    <row r="9" ht="14.25" spans="1:14">
      <c r="A9" s="13" t="s">
        <v>315</v>
      </c>
      <c r="B9" s="14"/>
      <c r="C9" s="14"/>
      <c r="D9" s="35"/>
      <c r="E9" s="36"/>
      <c r="F9" s="2"/>
      <c r="G9" s="2"/>
      <c r="H9" s="2"/>
      <c r="I9" s="2"/>
      <c r="J9" s="2"/>
      <c r="K9" s="2"/>
      <c r="L9" s="2"/>
      <c r="M9" s="2"/>
      <c r="N9" s="2"/>
    </row>
    <row r="10" ht="14.25" spans="1:14">
      <c r="A10" s="13" t="s">
        <v>316</v>
      </c>
      <c r="B10" s="14"/>
      <c r="C10" s="14"/>
      <c r="D10" s="35"/>
      <c r="E10" s="36"/>
      <c r="F10" s="2"/>
      <c r="G10" s="2"/>
      <c r="H10" s="2"/>
      <c r="I10" s="2"/>
      <c r="J10" s="2"/>
      <c r="K10" s="2"/>
      <c r="L10" s="2"/>
      <c r="M10" s="2"/>
      <c r="N10" s="2"/>
    </row>
    <row r="11" ht="14.25" spans="1:14">
      <c r="A11" s="13" t="s">
        <v>317</v>
      </c>
      <c r="B11" s="14"/>
      <c r="C11" s="14"/>
      <c r="D11" s="35"/>
      <c r="E11" s="36"/>
      <c r="F11" s="2"/>
      <c r="G11" s="2"/>
      <c r="H11" s="2"/>
      <c r="I11" s="2"/>
      <c r="J11" s="2"/>
      <c r="K11" s="2"/>
      <c r="L11" s="2"/>
      <c r="M11" s="2"/>
      <c r="N11" s="2"/>
    </row>
    <row r="12" ht="14.25" spans="1:14">
      <c r="A12" s="13" t="s">
        <v>318</v>
      </c>
      <c r="B12" s="14"/>
      <c r="C12" s="14"/>
      <c r="D12" s="35"/>
      <c r="E12" s="36"/>
      <c r="F12" s="2"/>
      <c r="G12" s="2"/>
      <c r="H12" s="2"/>
      <c r="I12" s="2"/>
      <c r="J12" s="2"/>
      <c r="K12" s="2"/>
      <c r="L12" s="2"/>
      <c r="M12" s="2"/>
      <c r="N12" s="2"/>
    </row>
    <row r="13" ht="14.25" spans="1:14">
      <c r="A13" s="13" t="s">
        <v>319</v>
      </c>
      <c r="B13" s="14"/>
      <c r="C13" s="14"/>
      <c r="D13" s="35"/>
      <c r="E13" s="36"/>
      <c r="F13" s="2"/>
      <c r="G13" s="2"/>
      <c r="H13" s="2"/>
      <c r="I13" s="2"/>
      <c r="J13" s="2"/>
      <c r="K13" s="2"/>
      <c r="L13" s="2"/>
      <c r="M13" s="2"/>
      <c r="N13" s="2"/>
    </row>
    <row r="14" s="21" customFormat="1" ht="14.25" spans="1:14">
      <c r="A14" s="13" t="s">
        <v>320</v>
      </c>
      <c r="B14" s="14"/>
      <c r="C14" s="14"/>
      <c r="D14" s="35"/>
      <c r="E14" s="36"/>
      <c r="F14" s="2"/>
      <c r="G14" s="2"/>
      <c r="H14" s="2"/>
      <c r="I14" s="2"/>
      <c r="J14" s="2"/>
      <c r="K14" s="2"/>
      <c r="L14" s="2"/>
      <c r="M14" s="2"/>
      <c r="N14" s="2"/>
    </row>
    <row r="15" ht="14.25" spans="1:14">
      <c r="A15" s="13" t="s">
        <v>321</v>
      </c>
      <c r="B15" s="14"/>
      <c r="C15" s="14"/>
      <c r="D15" s="35"/>
      <c r="E15" s="36"/>
      <c r="F15" s="2"/>
      <c r="G15" s="2"/>
      <c r="H15" s="2"/>
      <c r="I15" s="2"/>
      <c r="J15" s="2"/>
      <c r="K15" s="2"/>
      <c r="L15" s="2"/>
      <c r="M15" s="2"/>
      <c r="N15" s="2"/>
    </row>
    <row r="16" ht="14.25" spans="1:14">
      <c r="A16" s="13" t="s">
        <v>322</v>
      </c>
      <c r="B16" s="14"/>
      <c r="C16" s="14"/>
      <c r="D16" s="35"/>
      <c r="E16" s="36"/>
      <c r="F16" s="2"/>
      <c r="G16" s="2"/>
      <c r="H16" s="2"/>
      <c r="I16" s="2"/>
      <c r="J16" s="2"/>
      <c r="K16" s="2"/>
      <c r="L16" s="2"/>
      <c r="M16" s="2"/>
      <c r="N16" s="2"/>
    </row>
    <row r="17" ht="14.25" spans="1:14">
      <c r="A17" s="13" t="s">
        <v>323</v>
      </c>
      <c r="B17" s="14"/>
      <c r="C17" s="14"/>
      <c r="D17" s="35"/>
      <c r="E17" s="36"/>
      <c r="F17" s="2"/>
      <c r="G17" s="2"/>
      <c r="H17" s="2"/>
      <c r="I17" s="2"/>
      <c r="J17" s="2"/>
      <c r="K17" s="2"/>
      <c r="L17" s="2"/>
      <c r="M17" s="2"/>
      <c r="N17" s="2"/>
    </row>
    <row r="18" ht="14.25" spans="1:14">
      <c r="A18" s="13" t="s">
        <v>324</v>
      </c>
      <c r="B18" s="14"/>
      <c r="C18" s="14"/>
      <c r="D18" s="35"/>
      <c r="E18" s="36"/>
      <c r="F18" s="2"/>
      <c r="G18" s="2"/>
      <c r="H18" s="2"/>
      <c r="I18" s="2"/>
      <c r="J18" s="2"/>
      <c r="K18" s="2"/>
      <c r="L18" s="2"/>
      <c r="M18" s="2"/>
      <c r="N18" s="2"/>
    </row>
    <row r="19" ht="14.25" spans="1:14">
      <c r="A19" s="13" t="s">
        <v>325</v>
      </c>
      <c r="B19" s="14"/>
      <c r="C19" s="14"/>
      <c r="D19" s="35"/>
      <c r="E19" s="36"/>
      <c r="F19" s="2"/>
      <c r="G19" s="2"/>
      <c r="H19" s="2"/>
      <c r="I19" s="2"/>
      <c r="J19" s="2"/>
      <c r="K19" s="2"/>
      <c r="L19" s="2"/>
      <c r="M19" s="2"/>
      <c r="N19" s="2"/>
    </row>
    <row r="20" ht="14.25" spans="1:14">
      <c r="A20" s="13" t="s">
        <v>326</v>
      </c>
      <c r="B20" s="14"/>
      <c r="C20" s="14"/>
      <c r="D20" s="35"/>
      <c r="E20" s="36"/>
      <c r="F20" s="2"/>
      <c r="G20" s="2"/>
      <c r="H20" s="2"/>
      <c r="I20" s="2"/>
      <c r="J20" s="2"/>
      <c r="K20" s="2"/>
      <c r="L20" s="2"/>
      <c r="M20" s="2"/>
      <c r="N20" s="2"/>
    </row>
    <row r="21" ht="14.25" spans="1:14">
      <c r="A21" s="13" t="s">
        <v>327</v>
      </c>
      <c r="B21" s="14"/>
      <c r="C21" s="14"/>
      <c r="D21" s="35"/>
      <c r="E21" s="36"/>
      <c r="F21" s="2"/>
      <c r="G21" s="2"/>
      <c r="H21" s="2"/>
      <c r="I21" s="2"/>
      <c r="J21" s="2"/>
      <c r="K21" s="2"/>
      <c r="L21" s="2"/>
      <c r="M21" s="2"/>
      <c r="N21" s="2"/>
    </row>
    <row r="22" ht="14.25" spans="1:14">
      <c r="A22" s="13" t="s">
        <v>328</v>
      </c>
      <c r="B22" s="14"/>
      <c r="C22" s="14"/>
      <c r="D22" s="35"/>
      <c r="E22" s="36"/>
      <c r="F22" s="2"/>
      <c r="G22" s="2"/>
      <c r="H22" s="2"/>
      <c r="I22" s="2"/>
      <c r="J22" s="2"/>
      <c r="K22" s="2"/>
      <c r="L22" s="2"/>
      <c r="M22" s="2"/>
      <c r="N22" s="2"/>
    </row>
    <row r="23" ht="14.25" spans="1:14">
      <c r="A23" s="13" t="s">
        <v>329</v>
      </c>
      <c r="B23" s="14"/>
      <c r="C23" s="14"/>
      <c r="D23" s="35"/>
      <c r="E23" s="36"/>
      <c r="F23" s="2"/>
      <c r="G23" s="2"/>
      <c r="H23" s="2"/>
      <c r="I23" s="2"/>
      <c r="J23" s="2"/>
      <c r="K23" s="2"/>
      <c r="L23" s="2"/>
      <c r="M23" s="2"/>
      <c r="N23" s="2"/>
    </row>
    <row r="24" ht="14.25" spans="1:14">
      <c r="A24" s="13" t="s">
        <v>330</v>
      </c>
      <c r="B24" s="14"/>
      <c r="C24" s="14"/>
      <c r="D24" s="35"/>
      <c r="E24" s="36"/>
      <c r="F24" s="2"/>
      <c r="G24" s="2"/>
      <c r="H24" s="2"/>
      <c r="I24" s="2"/>
      <c r="J24" s="2"/>
      <c r="K24" s="2"/>
      <c r="L24" s="2"/>
      <c r="M24" s="2"/>
      <c r="N24" s="2"/>
    </row>
    <row r="25" ht="14.25" spans="1:14">
      <c r="A25" s="13" t="s">
        <v>331</v>
      </c>
      <c r="B25" s="14"/>
      <c r="C25" s="14"/>
      <c r="D25" s="35"/>
      <c r="E25" s="36"/>
      <c r="F25" s="2"/>
      <c r="G25" s="2"/>
      <c r="H25" s="2"/>
      <c r="I25" s="2"/>
      <c r="J25" s="2"/>
      <c r="K25" s="2"/>
      <c r="L25" s="2"/>
      <c r="M25" s="2"/>
      <c r="N25" s="2"/>
    </row>
    <row r="26" ht="14.25" spans="1:14">
      <c r="A26" s="13" t="s">
        <v>332</v>
      </c>
      <c r="B26" s="14"/>
      <c r="C26" s="14"/>
      <c r="D26" s="35"/>
      <c r="E26" s="36"/>
      <c r="F26" s="2"/>
      <c r="G26" s="2"/>
      <c r="H26" s="2"/>
      <c r="I26" s="2"/>
      <c r="J26" s="2"/>
      <c r="K26" s="2"/>
      <c r="L26" s="2"/>
      <c r="M26" s="2"/>
      <c r="N26" s="2"/>
    </row>
    <row r="27" ht="14.25" spans="1:14">
      <c r="A27" s="13" t="s">
        <v>333</v>
      </c>
      <c r="B27" s="14"/>
      <c r="C27" s="14"/>
      <c r="D27" s="35"/>
      <c r="E27" s="36"/>
      <c r="F27" s="2"/>
      <c r="G27" s="2"/>
      <c r="H27" s="2"/>
      <c r="I27" s="2"/>
      <c r="J27" s="2"/>
      <c r="K27" s="2"/>
      <c r="L27" s="2"/>
      <c r="M27" s="2"/>
      <c r="N27" s="2"/>
    </row>
    <row r="28" ht="14.25" spans="1:14">
      <c r="A28" s="13" t="s">
        <v>334</v>
      </c>
      <c r="B28" s="14"/>
      <c r="C28" s="14"/>
      <c r="D28" s="35"/>
      <c r="E28" s="36"/>
      <c r="F28" s="2"/>
      <c r="G28" s="2"/>
      <c r="H28" s="2"/>
      <c r="I28" s="2"/>
      <c r="J28" s="2"/>
      <c r="K28" s="2"/>
      <c r="L28" s="2"/>
      <c r="M28" s="2"/>
      <c r="N28" s="2"/>
    </row>
    <row r="29" ht="14.25" spans="1:14">
      <c r="A29" s="13" t="s">
        <v>335</v>
      </c>
      <c r="B29" s="33">
        <v>9384</v>
      </c>
      <c r="C29" s="33">
        <v>9730</v>
      </c>
      <c r="D29" s="33">
        <f t="shared" ref="D29:D34" si="0">C29-B29</f>
        <v>346</v>
      </c>
      <c r="E29" s="34">
        <f t="shared" ref="E29:E34" si="1">D29/B29</f>
        <v>0.0368712702472293</v>
      </c>
      <c r="F29" s="2"/>
      <c r="G29" s="2"/>
      <c r="H29" s="2"/>
      <c r="I29" s="2"/>
      <c r="J29" s="2"/>
      <c r="K29" s="2"/>
      <c r="L29" s="2"/>
      <c r="M29" s="2"/>
      <c r="N29" s="2"/>
    </row>
    <row r="30" ht="14.25" spans="1:14">
      <c r="A30" s="13" t="s">
        <v>336</v>
      </c>
      <c r="B30" s="37">
        <v>8743</v>
      </c>
      <c r="C30" s="37">
        <v>9089</v>
      </c>
      <c r="D30" s="37">
        <f t="shared" si="0"/>
        <v>346</v>
      </c>
      <c r="E30" s="38">
        <f t="shared" si="1"/>
        <v>0.0395745167562622</v>
      </c>
      <c r="F30" s="2"/>
      <c r="G30" s="2"/>
      <c r="H30" s="2"/>
      <c r="I30" s="2"/>
      <c r="J30" s="2"/>
      <c r="K30" s="2"/>
      <c r="L30" s="2"/>
      <c r="M30" s="2"/>
      <c r="N30" s="2"/>
    </row>
    <row r="31" ht="14.25" spans="1:14">
      <c r="A31" s="13" t="s">
        <v>337</v>
      </c>
      <c r="B31" s="37">
        <v>8577</v>
      </c>
      <c r="C31" s="37">
        <v>8891</v>
      </c>
      <c r="D31" s="37">
        <f t="shared" si="0"/>
        <v>314</v>
      </c>
      <c r="E31" s="38">
        <f t="shared" si="1"/>
        <v>0.0366095371341961</v>
      </c>
      <c r="F31" s="2"/>
      <c r="G31" s="2"/>
      <c r="H31" s="2"/>
      <c r="I31" s="2"/>
      <c r="J31" s="2"/>
      <c r="K31" s="2"/>
      <c r="L31" s="2"/>
      <c r="M31" s="2"/>
      <c r="N31" s="2"/>
    </row>
    <row r="32" ht="14.25" spans="1:14">
      <c r="A32" s="13" t="s">
        <v>338</v>
      </c>
      <c r="B32" s="37">
        <v>116</v>
      </c>
      <c r="C32" s="37">
        <v>148</v>
      </c>
      <c r="D32" s="37">
        <f t="shared" si="0"/>
        <v>32</v>
      </c>
      <c r="E32" s="38">
        <f t="shared" si="1"/>
        <v>0.275862068965517</v>
      </c>
      <c r="F32" s="2"/>
      <c r="G32" s="2"/>
      <c r="H32" s="2"/>
      <c r="I32" s="2"/>
      <c r="J32" s="2"/>
      <c r="K32" s="2"/>
      <c r="L32" s="2"/>
      <c r="M32" s="2"/>
      <c r="N32" s="2"/>
    </row>
    <row r="33" spans="1:5">
      <c r="A33" s="20" t="s">
        <v>339</v>
      </c>
      <c r="B33" s="37">
        <v>50</v>
      </c>
      <c r="C33" s="37">
        <v>50</v>
      </c>
      <c r="D33" s="37">
        <f t="shared" si="0"/>
        <v>0</v>
      </c>
      <c r="E33" s="38">
        <f t="shared" si="1"/>
        <v>0</v>
      </c>
    </row>
    <row r="34" spans="1:5">
      <c r="A34" s="20" t="s">
        <v>340</v>
      </c>
      <c r="B34" s="37">
        <v>641</v>
      </c>
      <c r="C34" s="37">
        <v>641</v>
      </c>
      <c r="D34" s="37">
        <f t="shared" si="0"/>
        <v>0</v>
      </c>
      <c r="E34" s="38">
        <f t="shared" si="1"/>
        <v>0</v>
      </c>
    </row>
    <row r="35" spans="1:5">
      <c r="B35" s="39"/>
      <c r="C35" s="39"/>
      <c r="D35" s="39"/>
      <c r="E35" s="39"/>
    </row>
  </sheetData>
  <mergeCells count="6">
    <mergeCell ref="A1:E1"/>
    <mergeCell ref="B2:E2"/>
    <mergeCell ref="D3:E3"/>
    <mergeCell ref="A3:A4"/>
    <mergeCell ref="B3:B4"/>
    <mergeCell ref="C3:C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
  <sheetViews>
    <sheetView workbookViewId="0">
      <selection activeCell="H14" sqref="H14"/>
    </sheetView>
  </sheetViews>
  <sheetFormatPr defaultColWidth="9" defaultRowHeight="13.5"/>
  <cols>
    <col min="1" max="1" width="45.775" customWidth="1"/>
    <col min="2" max="5" width="15.775" customWidth="1"/>
  </cols>
  <sheetData>
    <row r="1" ht="22.5" spans="1:9">
      <c r="A1" s="1" t="s">
        <v>274</v>
      </c>
      <c r="B1" s="1"/>
      <c r="C1" s="1"/>
      <c r="D1" s="1"/>
      <c r="E1" s="1"/>
      <c r="F1" s="2"/>
      <c r="G1" s="2"/>
      <c r="H1" s="2"/>
      <c r="I1" s="2"/>
    </row>
    <row r="2" ht="14.25" spans="1:9">
      <c r="A2" s="3"/>
      <c r="B2" s="4" t="s">
        <v>20</v>
      </c>
      <c r="C2" s="4"/>
      <c r="D2" s="4"/>
      <c r="E2" s="4"/>
      <c r="F2" s="2"/>
      <c r="G2" s="2"/>
      <c r="H2" s="2"/>
      <c r="I2" s="2"/>
    </row>
    <row r="3" ht="14.25" spans="1:9">
      <c r="A3" s="22" t="s">
        <v>126</v>
      </c>
      <c r="B3" s="5" t="s">
        <v>275</v>
      </c>
      <c r="C3" s="5" t="s">
        <v>127</v>
      </c>
      <c r="D3" s="6" t="s">
        <v>276</v>
      </c>
      <c r="E3" s="7"/>
      <c r="F3" s="23"/>
      <c r="G3" s="23"/>
      <c r="H3" s="23"/>
      <c r="I3" s="23"/>
    </row>
    <row r="4" ht="14.25" spans="1:9">
      <c r="A4" s="22"/>
      <c r="B4" s="5"/>
      <c r="C4" s="5"/>
      <c r="D4" s="5" t="s">
        <v>53</v>
      </c>
      <c r="E4" s="5" t="s">
        <v>54</v>
      </c>
      <c r="F4" s="23"/>
      <c r="G4" s="23"/>
      <c r="H4" s="23"/>
      <c r="I4" s="23"/>
    </row>
    <row r="5" ht="14.25" spans="1:9">
      <c r="A5" s="9" t="s">
        <v>277</v>
      </c>
      <c r="B5" s="10">
        <f>B31</f>
        <v>9384</v>
      </c>
      <c r="C5" s="10">
        <f>C31</f>
        <v>9730</v>
      </c>
      <c r="D5" s="10">
        <f>C5-B5</f>
        <v>346</v>
      </c>
      <c r="E5" s="24">
        <f>D5/B5</f>
        <v>0.0368712702472293</v>
      </c>
      <c r="F5" s="12"/>
      <c r="G5" s="12"/>
      <c r="H5" s="12"/>
      <c r="I5" s="12"/>
    </row>
    <row r="6" ht="14.25" spans="1:9">
      <c r="A6" s="13" t="s">
        <v>278</v>
      </c>
      <c r="B6" s="10"/>
      <c r="C6" s="10"/>
      <c r="D6" s="10"/>
      <c r="E6" s="10"/>
      <c r="F6" s="25"/>
      <c r="G6" s="2"/>
      <c r="H6" s="2"/>
      <c r="I6" s="2"/>
    </row>
    <row r="7" ht="14.25" spans="1:9">
      <c r="A7" s="13" t="s">
        <v>279</v>
      </c>
      <c r="B7" s="10"/>
      <c r="C7" s="10"/>
      <c r="D7" s="10"/>
      <c r="E7" s="10"/>
      <c r="F7" s="25"/>
      <c r="G7" s="2"/>
      <c r="H7" s="2"/>
      <c r="I7" s="2"/>
    </row>
    <row r="8" ht="14.25" spans="1:9">
      <c r="A8" s="13" t="s">
        <v>280</v>
      </c>
      <c r="B8" s="10"/>
      <c r="C8" s="10"/>
      <c r="D8" s="10"/>
      <c r="E8" s="10"/>
      <c r="F8" s="26"/>
      <c r="G8" s="2"/>
      <c r="H8" s="2"/>
      <c r="I8" s="2"/>
    </row>
    <row r="9" ht="14.25" spans="1:9">
      <c r="A9" s="13" t="s">
        <v>281</v>
      </c>
      <c r="B9" s="10"/>
      <c r="C9" s="10"/>
      <c r="D9" s="10"/>
      <c r="E9" s="10"/>
      <c r="F9" s="26"/>
      <c r="G9" s="2"/>
      <c r="H9" s="2"/>
      <c r="I9" s="2"/>
    </row>
    <row r="10" ht="14.25" spans="1:9">
      <c r="A10" s="13" t="s">
        <v>282</v>
      </c>
      <c r="B10" s="10"/>
      <c r="C10" s="10"/>
      <c r="D10" s="10"/>
      <c r="E10" s="10"/>
      <c r="F10" s="26"/>
      <c r="G10" s="2"/>
      <c r="H10" s="2"/>
      <c r="I10" s="2"/>
    </row>
    <row r="11" ht="14.25" spans="1:9">
      <c r="A11" s="13" t="s">
        <v>283</v>
      </c>
      <c r="B11" s="10"/>
      <c r="C11" s="10"/>
      <c r="D11" s="10"/>
      <c r="E11" s="10"/>
      <c r="F11" s="26"/>
      <c r="G11" s="2"/>
      <c r="H11" s="2"/>
      <c r="I11" s="2"/>
    </row>
    <row r="12" ht="14.25" spans="1:9">
      <c r="A12" s="13" t="s">
        <v>284</v>
      </c>
      <c r="B12" s="10"/>
      <c r="C12" s="10"/>
      <c r="D12" s="10"/>
      <c r="E12" s="10"/>
      <c r="F12" s="26"/>
      <c r="G12" s="2"/>
      <c r="H12" s="2"/>
      <c r="I12" s="2"/>
    </row>
    <row r="13" ht="14.25" spans="1:9">
      <c r="A13" s="13" t="s">
        <v>285</v>
      </c>
      <c r="B13" s="10"/>
      <c r="C13" s="10"/>
      <c r="D13" s="10"/>
      <c r="E13" s="10"/>
      <c r="F13" s="27"/>
      <c r="G13" s="2"/>
      <c r="H13" s="2"/>
      <c r="I13" s="2"/>
    </row>
    <row r="14" ht="14.25" spans="1:9">
      <c r="A14" s="13" t="s">
        <v>286</v>
      </c>
      <c r="B14" s="10"/>
      <c r="C14" s="10"/>
      <c r="D14" s="10"/>
      <c r="E14" s="10"/>
      <c r="F14" s="26"/>
      <c r="G14" s="2"/>
      <c r="H14" s="2"/>
      <c r="I14" s="2"/>
    </row>
    <row r="15" ht="14.25" spans="1:9">
      <c r="A15" s="13" t="s">
        <v>287</v>
      </c>
      <c r="B15" s="10"/>
      <c r="C15" s="10"/>
      <c r="D15" s="10"/>
      <c r="E15" s="10"/>
      <c r="F15" s="26"/>
      <c r="G15" s="2"/>
      <c r="H15" s="2"/>
      <c r="I15" s="2"/>
    </row>
    <row r="16" ht="14.25" spans="1:9">
      <c r="A16" s="13" t="s">
        <v>288</v>
      </c>
      <c r="B16" s="10"/>
      <c r="C16" s="10"/>
      <c r="D16" s="10"/>
      <c r="E16" s="10"/>
      <c r="F16" s="26"/>
      <c r="G16" s="2"/>
      <c r="H16" s="2"/>
      <c r="I16" s="2"/>
    </row>
    <row r="17" ht="14.25" spans="1:9">
      <c r="A17" s="13" t="s">
        <v>289</v>
      </c>
      <c r="B17" s="10"/>
      <c r="C17" s="10"/>
      <c r="D17" s="10"/>
      <c r="E17" s="10"/>
      <c r="F17" s="26"/>
      <c r="G17" s="2"/>
      <c r="H17" s="2"/>
      <c r="I17" s="2"/>
    </row>
    <row r="18" ht="14.25" spans="1:9">
      <c r="A18" s="13" t="s">
        <v>290</v>
      </c>
      <c r="B18" s="10"/>
      <c r="C18" s="10"/>
      <c r="D18" s="10"/>
      <c r="E18" s="10"/>
      <c r="F18" s="27"/>
      <c r="G18" s="2"/>
      <c r="H18" s="2"/>
      <c r="I18" s="2"/>
    </row>
    <row r="19" ht="14.25" spans="1:9">
      <c r="A19" s="13" t="s">
        <v>291</v>
      </c>
      <c r="B19" s="10"/>
      <c r="C19" s="10"/>
      <c r="D19" s="10"/>
      <c r="E19" s="10"/>
      <c r="F19" s="26"/>
      <c r="G19" s="2"/>
      <c r="H19" s="2"/>
      <c r="I19" s="2"/>
    </row>
    <row r="20" ht="14.25" spans="1:9">
      <c r="A20" s="13" t="s">
        <v>292</v>
      </c>
      <c r="B20" s="10"/>
      <c r="C20" s="10"/>
      <c r="D20" s="10"/>
      <c r="E20" s="10"/>
      <c r="F20" s="26"/>
      <c r="G20" s="2"/>
      <c r="H20" s="2"/>
      <c r="I20" s="2"/>
    </row>
    <row r="21" ht="14.25" spans="1:9">
      <c r="A21" s="13" t="s">
        <v>293</v>
      </c>
      <c r="B21" s="10"/>
      <c r="C21" s="10"/>
      <c r="D21" s="10"/>
      <c r="E21" s="10"/>
      <c r="F21" s="26"/>
      <c r="G21" s="2"/>
      <c r="H21" s="2"/>
      <c r="I21" s="2"/>
    </row>
    <row r="22" ht="14.25" spans="1:9">
      <c r="A22" s="13" t="s">
        <v>294</v>
      </c>
      <c r="B22" s="10"/>
      <c r="C22" s="10"/>
      <c r="D22" s="10"/>
      <c r="E22" s="10"/>
      <c r="F22" s="26"/>
      <c r="G22" s="2"/>
      <c r="H22" s="2"/>
      <c r="I22" s="2"/>
    </row>
    <row r="23" ht="14.25" spans="1:9">
      <c r="A23" s="13" t="s">
        <v>295</v>
      </c>
      <c r="B23" s="10"/>
      <c r="C23" s="10"/>
      <c r="D23" s="10"/>
      <c r="E23" s="10"/>
      <c r="F23" s="26"/>
      <c r="G23" s="2"/>
      <c r="H23" s="2"/>
      <c r="I23" s="2"/>
    </row>
    <row r="24" s="21" customFormat="1" ht="14.25" spans="1:9">
      <c r="A24" s="13" t="s">
        <v>296</v>
      </c>
      <c r="B24" s="10"/>
      <c r="C24" s="10"/>
      <c r="D24" s="10"/>
      <c r="E24" s="10"/>
      <c r="F24" s="26"/>
      <c r="G24" s="2"/>
      <c r="H24" s="2"/>
      <c r="I24" s="2"/>
    </row>
    <row r="25" ht="14.25" spans="1:9">
      <c r="A25" s="13" t="s">
        <v>297</v>
      </c>
      <c r="B25" s="10"/>
      <c r="C25" s="10"/>
      <c r="D25" s="10"/>
      <c r="E25" s="10"/>
      <c r="F25" s="26"/>
      <c r="G25" s="2"/>
      <c r="H25" s="2"/>
      <c r="I25" s="2"/>
    </row>
    <row r="26" ht="14.25" spans="1:9">
      <c r="A26" s="13" t="s">
        <v>298</v>
      </c>
      <c r="B26" s="10"/>
      <c r="C26" s="10"/>
      <c r="D26" s="10"/>
      <c r="E26" s="10"/>
      <c r="F26" s="26"/>
      <c r="G26" s="2"/>
      <c r="H26" s="2"/>
      <c r="I26" s="2"/>
    </row>
    <row r="27" ht="14.25" spans="1:9">
      <c r="A27" s="13" t="s">
        <v>299</v>
      </c>
      <c r="B27" s="10"/>
      <c r="C27" s="10"/>
      <c r="D27" s="10"/>
      <c r="E27" s="10"/>
      <c r="F27" s="26"/>
      <c r="G27" s="2"/>
      <c r="H27" s="2"/>
      <c r="I27" s="2"/>
    </row>
    <row r="28" ht="14.25" spans="1:9">
      <c r="A28" s="13" t="s">
        <v>300</v>
      </c>
      <c r="B28" s="10"/>
      <c r="C28" s="10"/>
      <c r="D28" s="10"/>
      <c r="E28" s="10"/>
      <c r="F28" s="26"/>
      <c r="G28" s="2"/>
      <c r="H28" s="2"/>
      <c r="I28" s="2"/>
    </row>
    <row r="29" ht="14.25" spans="1:9">
      <c r="A29" s="13" t="s">
        <v>301</v>
      </c>
      <c r="B29" s="10"/>
      <c r="C29" s="10"/>
      <c r="D29" s="10"/>
      <c r="E29" s="10"/>
      <c r="F29" s="26"/>
      <c r="G29" s="2"/>
      <c r="H29" s="2"/>
      <c r="I29" s="2"/>
    </row>
    <row r="30" ht="14.25" spans="1:9">
      <c r="A30" s="13" t="s">
        <v>302</v>
      </c>
      <c r="B30" s="10"/>
      <c r="C30" s="10"/>
      <c r="D30" s="10"/>
      <c r="E30" s="10"/>
      <c r="F30" s="26"/>
      <c r="G30" s="2"/>
      <c r="H30" s="2"/>
      <c r="I30" s="2"/>
    </row>
    <row r="31" ht="14.25" spans="1:9">
      <c r="A31" s="13" t="s">
        <v>303</v>
      </c>
      <c r="B31" s="10">
        <v>9384</v>
      </c>
      <c r="C31" s="10">
        <v>9730</v>
      </c>
      <c r="D31" s="10">
        <f t="shared" ref="D31:D37" si="0">C31-B31</f>
        <v>346</v>
      </c>
      <c r="E31" s="11">
        <f t="shared" ref="E31:E37" si="1">D31/B31</f>
        <v>0.0368712702472293</v>
      </c>
      <c r="F31" s="26"/>
      <c r="G31" s="2"/>
      <c r="H31" s="2"/>
      <c r="I31" s="2"/>
    </row>
    <row r="32" ht="14.25" spans="1:9">
      <c r="A32" s="13" t="s">
        <v>304</v>
      </c>
      <c r="B32" s="28">
        <v>2492</v>
      </c>
      <c r="C32" s="28">
        <v>2566</v>
      </c>
      <c r="D32" s="28">
        <f t="shared" si="0"/>
        <v>74</v>
      </c>
      <c r="E32" s="29">
        <f t="shared" si="1"/>
        <v>0.0296950240770466</v>
      </c>
      <c r="F32" s="2"/>
      <c r="G32" s="2"/>
      <c r="H32" s="2"/>
      <c r="I32" s="2"/>
    </row>
    <row r="33" ht="14.25" spans="1:9">
      <c r="A33" s="13" t="s">
        <v>305</v>
      </c>
      <c r="B33" s="30">
        <v>6107</v>
      </c>
      <c r="C33" s="30">
        <v>6379</v>
      </c>
      <c r="D33" s="28">
        <f t="shared" si="0"/>
        <v>272</v>
      </c>
      <c r="E33" s="29">
        <f t="shared" si="1"/>
        <v>0.0445390535451122</v>
      </c>
      <c r="F33" s="2"/>
      <c r="G33" s="2"/>
      <c r="H33" s="2"/>
      <c r="I33" s="2"/>
    </row>
    <row r="34" ht="14.25" spans="1:9">
      <c r="A34" s="13" t="s">
        <v>306</v>
      </c>
      <c r="B34" s="30">
        <v>2</v>
      </c>
      <c r="C34" s="30">
        <v>2</v>
      </c>
      <c r="D34" s="28">
        <f t="shared" si="0"/>
        <v>0</v>
      </c>
      <c r="E34" s="29">
        <f t="shared" si="1"/>
        <v>0</v>
      </c>
      <c r="F34" s="31"/>
      <c r="G34" s="2"/>
      <c r="H34" s="2"/>
      <c r="I34" s="2"/>
    </row>
    <row r="35" ht="14.25" spans="1:9">
      <c r="A35" s="13" t="s">
        <v>307</v>
      </c>
      <c r="B35" s="30">
        <v>136</v>
      </c>
      <c r="C35" s="30">
        <v>136</v>
      </c>
      <c r="D35" s="28">
        <f t="shared" si="0"/>
        <v>0</v>
      </c>
      <c r="E35" s="29">
        <f t="shared" si="1"/>
        <v>0</v>
      </c>
      <c r="F35" s="31"/>
      <c r="G35" s="2"/>
      <c r="H35" s="2"/>
      <c r="I35" s="2"/>
    </row>
    <row r="36" customFormat="1" ht="14.25" spans="1:9">
      <c r="A36" s="13" t="s">
        <v>308</v>
      </c>
      <c r="B36" s="30">
        <v>6</v>
      </c>
      <c r="C36" s="30">
        <v>6</v>
      </c>
      <c r="D36" s="28">
        <f t="shared" si="0"/>
        <v>0</v>
      </c>
      <c r="E36" s="32">
        <f t="shared" si="1"/>
        <v>0</v>
      </c>
      <c r="F36" s="31"/>
      <c r="G36" s="2"/>
      <c r="H36" s="2"/>
      <c r="I36" s="2"/>
    </row>
    <row r="37" customFormat="1" ht="14.25" spans="1:9">
      <c r="A37" s="13" t="s">
        <v>309</v>
      </c>
      <c r="B37" s="30">
        <v>641</v>
      </c>
      <c r="C37" s="30">
        <v>641</v>
      </c>
      <c r="D37" s="28">
        <f t="shared" si="0"/>
        <v>0</v>
      </c>
      <c r="E37" s="32">
        <f t="shared" si="1"/>
        <v>0</v>
      </c>
      <c r="F37" s="31"/>
      <c r="G37" s="2"/>
      <c r="H37" s="2"/>
      <c r="I37" s="2"/>
    </row>
  </sheetData>
  <mergeCells count="6">
    <mergeCell ref="A1:E1"/>
    <mergeCell ref="B2:E2"/>
    <mergeCell ref="D3:E3"/>
    <mergeCell ref="A3:A4"/>
    <mergeCell ref="B3:B4"/>
    <mergeCell ref="C3:C4"/>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4"/>
  <sheetViews>
    <sheetView workbookViewId="0">
      <selection activeCell="A6" sqref="A6:A34"/>
    </sheetView>
  </sheetViews>
  <sheetFormatPr defaultColWidth="9" defaultRowHeight="13.5"/>
  <cols>
    <col min="1" max="1" width="45.775" customWidth="1"/>
    <col min="2" max="5" width="15.775" customWidth="1"/>
  </cols>
  <sheetData>
    <row r="1" ht="22.5" spans="1:14">
      <c r="A1" s="1" t="s">
        <v>310</v>
      </c>
      <c r="B1" s="1"/>
      <c r="C1" s="1"/>
      <c r="D1" s="1"/>
      <c r="E1" s="1"/>
      <c r="F1" s="2"/>
      <c r="G1" s="2"/>
      <c r="H1" s="2"/>
      <c r="I1" s="2"/>
      <c r="J1" s="2"/>
      <c r="K1" s="2"/>
      <c r="L1" s="2"/>
      <c r="M1" s="2"/>
      <c r="N1" s="2"/>
    </row>
    <row r="2" ht="14.25" spans="1:14">
      <c r="A2" s="3"/>
      <c r="B2" s="4" t="s">
        <v>20</v>
      </c>
      <c r="C2" s="4"/>
      <c r="D2" s="4"/>
      <c r="E2" s="4"/>
      <c r="F2" s="2"/>
      <c r="G2" s="2"/>
      <c r="H2" s="2"/>
      <c r="I2" s="2"/>
      <c r="J2" s="2"/>
      <c r="K2" s="2"/>
      <c r="L2" s="2"/>
      <c r="M2" s="2"/>
      <c r="N2" s="2"/>
    </row>
    <row r="3" ht="14.25" spans="1:14">
      <c r="A3" s="5" t="s">
        <v>126</v>
      </c>
      <c r="B3" s="5" t="s">
        <v>275</v>
      </c>
      <c r="C3" s="5" t="s">
        <v>127</v>
      </c>
      <c r="D3" s="6" t="s">
        <v>276</v>
      </c>
      <c r="E3" s="7"/>
      <c r="F3" s="8"/>
      <c r="G3" s="8"/>
      <c r="H3" s="8"/>
      <c r="I3" s="8"/>
      <c r="J3" s="8"/>
      <c r="K3" s="8"/>
      <c r="L3" s="8"/>
      <c r="M3" s="8"/>
      <c r="N3" s="8"/>
    </row>
    <row r="4" ht="14.25" spans="1:14">
      <c r="A4" s="5"/>
      <c r="B4" s="5"/>
      <c r="C4" s="5"/>
      <c r="D4" s="5" t="s">
        <v>53</v>
      </c>
      <c r="E4" s="5" t="s">
        <v>54</v>
      </c>
      <c r="F4" s="8"/>
      <c r="G4" s="8"/>
      <c r="H4" s="8"/>
      <c r="I4" s="8"/>
      <c r="J4" s="8"/>
      <c r="K4" s="8"/>
      <c r="L4" s="8"/>
      <c r="M4" s="8"/>
      <c r="N4" s="8"/>
    </row>
    <row r="5" ht="14.25" spans="1:14">
      <c r="A5" s="9" t="s">
        <v>311</v>
      </c>
      <c r="B5" s="10">
        <f>B29</f>
        <v>9384</v>
      </c>
      <c r="C5" s="10">
        <f>C29</f>
        <v>9730</v>
      </c>
      <c r="D5" s="10">
        <f>C5-B5</f>
        <v>346</v>
      </c>
      <c r="E5" s="11">
        <v>0.05</v>
      </c>
      <c r="F5" s="12"/>
      <c r="G5" s="12"/>
      <c r="H5" s="12"/>
      <c r="I5" s="12"/>
      <c r="J5" s="12"/>
      <c r="K5" s="12"/>
      <c r="L5" s="12"/>
      <c r="M5" s="12"/>
      <c r="N5" s="12"/>
    </row>
    <row r="6" ht="14.25" spans="1:14">
      <c r="A6" s="13" t="s">
        <v>312</v>
      </c>
      <c r="B6" s="14"/>
      <c r="C6" s="14"/>
      <c r="D6" s="15"/>
      <c r="E6" s="15"/>
      <c r="F6" s="2"/>
      <c r="G6" s="2"/>
      <c r="H6" s="2"/>
      <c r="I6" s="2"/>
      <c r="J6" s="2"/>
      <c r="K6" s="2"/>
      <c r="L6" s="2"/>
      <c r="M6" s="2"/>
      <c r="N6" s="2"/>
    </row>
    <row r="7" ht="14.25" spans="1:14">
      <c r="A7" s="13" t="s">
        <v>313</v>
      </c>
      <c r="B7" s="14"/>
      <c r="C7" s="14"/>
      <c r="D7" s="15"/>
      <c r="E7" s="15"/>
      <c r="F7" s="2"/>
      <c r="G7" s="2"/>
      <c r="H7" s="2"/>
      <c r="I7" s="2"/>
      <c r="J7" s="2"/>
      <c r="K7" s="2"/>
      <c r="L7" s="2"/>
      <c r="M7" s="2"/>
      <c r="N7" s="2"/>
    </row>
    <row r="8" ht="14.25" spans="1:14">
      <c r="A8" s="13" t="s">
        <v>314</v>
      </c>
      <c r="B8" s="14"/>
      <c r="C8" s="14"/>
      <c r="D8" s="15"/>
      <c r="E8" s="15"/>
      <c r="F8" s="2"/>
      <c r="G8" s="2"/>
      <c r="H8" s="2"/>
      <c r="I8" s="2"/>
      <c r="J8" s="2"/>
      <c r="K8" s="2"/>
      <c r="L8" s="2"/>
      <c r="M8" s="2"/>
      <c r="N8" s="2"/>
    </row>
    <row r="9" ht="14.25" spans="1:14">
      <c r="A9" s="13" t="s">
        <v>315</v>
      </c>
      <c r="B9" s="14"/>
      <c r="C9" s="14"/>
      <c r="D9" s="15"/>
      <c r="E9" s="15"/>
      <c r="F9" s="2"/>
      <c r="G9" s="2"/>
      <c r="H9" s="2"/>
      <c r="I9" s="2"/>
      <c r="J9" s="2"/>
      <c r="K9" s="2"/>
      <c r="L9" s="2"/>
      <c r="M9" s="2"/>
      <c r="N9" s="2"/>
    </row>
    <row r="10" ht="14.25" spans="1:14">
      <c r="A10" s="13" t="s">
        <v>316</v>
      </c>
      <c r="B10" s="14"/>
      <c r="C10" s="14"/>
      <c r="D10" s="15"/>
      <c r="E10" s="15"/>
      <c r="F10" s="2"/>
      <c r="G10" s="2"/>
      <c r="H10" s="2"/>
      <c r="I10" s="2"/>
      <c r="J10" s="2"/>
      <c r="K10" s="2"/>
      <c r="L10" s="2"/>
      <c r="M10" s="2"/>
      <c r="N10" s="2"/>
    </row>
    <row r="11" ht="14.25" spans="1:14">
      <c r="A11" s="13" t="s">
        <v>317</v>
      </c>
      <c r="B11" s="14"/>
      <c r="C11" s="14"/>
      <c r="D11" s="15"/>
      <c r="E11" s="15"/>
      <c r="F11" s="2"/>
      <c r="G11" s="2"/>
      <c r="H11" s="2"/>
      <c r="I11" s="2"/>
      <c r="J11" s="2"/>
      <c r="K11" s="2"/>
      <c r="L11" s="2"/>
      <c r="M11" s="2"/>
      <c r="N11" s="2"/>
    </row>
    <row r="12" ht="14.25" spans="1:14">
      <c r="A12" s="13" t="s">
        <v>318</v>
      </c>
      <c r="B12" s="14"/>
      <c r="C12" s="14"/>
      <c r="D12" s="15"/>
      <c r="E12" s="15"/>
      <c r="F12" s="2"/>
      <c r="G12" s="2"/>
      <c r="H12" s="2"/>
      <c r="I12" s="2"/>
      <c r="J12" s="2"/>
      <c r="K12" s="2"/>
      <c r="L12" s="2"/>
      <c r="M12" s="2"/>
      <c r="N12" s="2"/>
    </row>
    <row r="13" ht="14.25" spans="1:14">
      <c r="A13" s="13" t="s">
        <v>319</v>
      </c>
      <c r="B13" s="14"/>
      <c r="C13" s="14"/>
      <c r="D13" s="15"/>
      <c r="E13" s="15"/>
      <c r="F13" s="2"/>
      <c r="G13" s="2"/>
      <c r="H13" s="2"/>
      <c r="I13" s="2"/>
      <c r="J13" s="2"/>
      <c r="K13" s="2"/>
      <c r="L13" s="2"/>
      <c r="M13" s="2"/>
      <c r="N13" s="2"/>
    </row>
    <row r="14" ht="14.25" spans="1:14">
      <c r="A14" s="13" t="s">
        <v>320</v>
      </c>
      <c r="B14" s="14"/>
      <c r="C14" s="14"/>
      <c r="D14" s="15"/>
      <c r="E14" s="15"/>
      <c r="F14" s="2"/>
      <c r="G14" s="2"/>
      <c r="H14" s="2"/>
      <c r="I14" s="2"/>
      <c r="J14" s="2"/>
      <c r="K14" s="2"/>
      <c r="L14" s="2"/>
      <c r="M14" s="2"/>
      <c r="N14" s="2"/>
    </row>
    <row r="15" ht="14.25" spans="1:14">
      <c r="A15" s="13" t="s">
        <v>321</v>
      </c>
      <c r="B15" s="14"/>
      <c r="C15" s="14"/>
      <c r="D15" s="15"/>
      <c r="E15" s="15"/>
      <c r="F15" s="2"/>
      <c r="G15" s="2"/>
      <c r="H15" s="2"/>
      <c r="I15" s="2"/>
      <c r="J15" s="2"/>
      <c r="K15" s="2"/>
      <c r="L15" s="2"/>
      <c r="M15" s="2"/>
      <c r="N15" s="2"/>
    </row>
    <row r="16" ht="14.25" spans="1:14">
      <c r="A16" s="13" t="s">
        <v>322</v>
      </c>
      <c r="B16" s="14"/>
      <c r="C16" s="14"/>
      <c r="D16" s="15"/>
      <c r="E16" s="15"/>
      <c r="F16" s="2"/>
      <c r="G16" s="2"/>
      <c r="H16" s="2"/>
      <c r="I16" s="2"/>
      <c r="J16" s="2"/>
      <c r="K16" s="2"/>
      <c r="L16" s="2"/>
      <c r="M16" s="2"/>
      <c r="N16" s="2"/>
    </row>
    <row r="17" ht="14.25" spans="1:14">
      <c r="A17" s="13" t="s">
        <v>323</v>
      </c>
      <c r="B17" s="14"/>
      <c r="C17" s="14"/>
      <c r="D17" s="15"/>
      <c r="E17" s="15"/>
      <c r="F17" s="2"/>
      <c r="G17" s="2"/>
      <c r="H17" s="2"/>
      <c r="I17" s="2"/>
      <c r="J17" s="2"/>
      <c r="K17" s="2"/>
      <c r="L17" s="2"/>
      <c r="M17" s="2"/>
      <c r="N17" s="2"/>
    </row>
    <row r="18" ht="14.25" spans="1:14">
      <c r="A18" s="13" t="s">
        <v>324</v>
      </c>
      <c r="B18" s="14"/>
      <c r="C18" s="14"/>
      <c r="D18" s="15"/>
      <c r="E18" s="15"/>
      <c r="F18" s="2"/>
      <c r="G18" s="2"/>
      <c r="H18" s="2"/>
      <c r="I18" s="2"/>
      <c r="J18" s="2"/>
      <c r="K18" s="2"/>
      <c r="L18" s="2"/>
      <c r="M18" s="2"/>
      <c r="N18" s="2"/>
    </row>
    <row r="19" ht="14.25" spans="1:14">
      <c r="A19" s="13" t="s">
        <v>325</v>
      </c>
      <c r="B19" s="14"/>
      <c r="C19" s="14"/>
      <c r="D19" s="15"/>
      <c r="E19" s="15"/>
      <c r="F19" s="2"/>
      <c r="G19" s="2"/>
      <c r="H19" s="2"/>
      <c r="I19" s="2"/>
      <c r="J19" s="2"/>
      <c r="K19" s="2"/>
      <c r="L19" s="2"/>
      <c r="M19" s="2"/>
      <c r="N19" s="2"/>
    </row>
    <row r="20" ht="14.25" spans="1:14">
      <c r="A20" s="13" t="s">
        <v>326</v>
      </c>
      <c r="B20" s="14"/>
      <c r="C20" s="14"/>
      <c r="D20" s="15"/>
      <c r="E20" s="15"/>
      <c r="F20" s="2"/>
      <c r="G20" s="2"/>
      <c r="H20" s="2"/>
      <c r="I20" s="2"/>
      <c r="J20" s="2"/>
      <c r="K20" s="2"/>
      <c r="L20" s="2"/>
      <c r="M20" s="2"/>
      <c r="N20" s="2"/>
    </row>
    <row r="21" ht="14.25" spans="1:14">
      <c r="A21" s="13" t="s">
        <v>327</v>
      </c>
      <c r="B21" s="14"/>
      <c r="C21" s="14"/>
      <c r="D21" s="15"/>
      <c r="E21" s="15"/>
      <c r="F21" s="2"/>
      <c r="G21" s="2"/>
      <c r="H21" s="2"/>
      <c r="I21" s="2"/>
      <c r="J21" s="2"/>
      <c r="K21" s="2"/>
      <c r="L21" s="2"/>
      <c r="M21" s="2"/>
      <c r="N21" s="2"/>
    </row>
    <row r="22" ht="14.25" spans="1:14">
      <c r="A22" s="13" t="s">
        <v>328</v>
      </c>
      <c r="B22" s="14"/>
      <c r="C22" s="14"/>
      <c r="D22" s="15"/>
      <c r="E22" s="15"/>
      <c r="F22" s="2"/>
      <c r="G22" s="2"/>
      <c r="H22" s="2"/>
      <c r="I22" s="2"/>
      <c r="J22" s="2"/>
      <c r="K22" s="2"/>
      <c r="L22" s="2"/>
      <c r="M22" s="2"/>
      <c r="N22" s="2"/>
    </row>
    <row r="23" ht="14.25" spans="1:14">
      <c r="A23" s="13" t="s">
        <v>329</v>
      </c>
      <c r="B23" s="14"/>
      <c r="C23" s="14"/>
      <c r="D23" s="15"/>
      <c r="E23" s="15"/>
      <c r="F23" s="2"/>
      <c r="G23" s="2"/>
      <c r="H23" s="2"/>
      <c r="I23" s="2"/>
      <c r="J23" s="2"/>
      <c r="K23" s="2"/>
      <c r="L23" s="2"/>
      <c r="M23" s="2"/>
      <c r="N23" s="2"/>
    </row>
    <row r="24" ht="14.25" spans="1:14">
      <c r="A24" s="13" t="s">
        <v>330</v>
      </c>
      <c r="B24" s="14"/>
      <c r="C24" s="14"/>
      <c r="D24" s="15"/>
      <c r="E24" s="15"/>
      <c r="F24" s="2"/>
      <c r="G24" s="2"/>
      <c r="H24" s="2"/>
      <c r="I24" s="2"/>
      <c r="J24" s="2"/>
      <c r="K24" s="2"/>
      <c r="L24" s="2"/>
      <c r="M24" s="2"/>
      <c r="N24" s="2"/>
    </row>
    <row r="25" ht="14.25" spans="1:14">
      <c r="A25" s="13" t="s">
        <v>331</v>
      </c>
      <c r="B25" s="14"/>
      <c r="C25" s="14"/>
      <c r="D25" s="15"/>
      <c r="E25" s="15"/>
      <c r="F25" s="2"/>
      <c r="G25" s="2"/>
      <c r="H25" s="2"/>
      <c r="I25" s="2"/>
      <c r="J25" s="2"/>
      <c r="K25" s="2"/>
      <c r="L25" s="2"/>
      <c r="M25" s="2"/>
      <c r="N25" s="2"/>
    </row>
    <row r="26" ht="14.25" spans="1:14">
      <c r="A26" s="13" t="s">
        <v>332</v>
      </c>
      <c r="B26" s="14"/>
      <c r="C26" s="14"/>
      <c r="D26" s="15"/>
      <c r="E26" s="15"/>
      <c r="F26" s="2"/>
      <c r="G26" s="2"/>
      <c r="H26" s="2"/>
      <c r="I26" s="2"/>
      <c r="J26" s="2"/>
      <c r="K26" s="2"/>
      <c r="L26" s="2"/>
      <c r="M26" s="2"/>
      <c r="N26" s="2"/>
    </row>
    <row r="27" ht="14.25" spans="1:14">
      <c r="A27" s="13" t="s">
        <v>333</v>
      </c>
      <c r="B27" s="14"/>
      <c r="C27" s="14"/>
      <c r="D27" s="15"/>
      <c r="E27" s="15"/>
      <c r="F27" s="2"/>
      <c r="G27" s="2"/>
      <c r="H27" s="2"/>
      <c r="I27" s="2"/>
      <c r="J27" s="2"/>
      <c r="K27" s="2"/>
      <c r="L27" s="2"/>
      <c r="M27" s="2"/>
      <c r="N27" s="2"/>
    </row>
    <row r="28" ht="14.25" spans="1:14">
      <c r="A28" s="13" t="s">
        <v>334</v>
      </c>
      <c r="B28" s="14"/>
      <c r="C28" s="14"/>
      <c r="D28" s="15"/>
      <c r="E28" s="15"/>
      <c r="F28" s="2"/>
      <c r="G28" s="2"/>
      <c r="H28" s="2"/>
      <c r="I28" s="2"/>
      <c r="J28" s="2"/>
      <c r="K28" s="2"/>
      <c r="L28" s="2"/>
      <c r="M28" s="2"/>
      <c r="N28" s="2"/>
    </row>
    <row r="29" ht="14.25" spans="1:14">
      <c r="A29" s="13" t="s">
        <v>335</v>
      </c>
      <c r="B29" s="16">
        <v>9384</v>
      </c>
      <c r="C29" s="16">
        <v>9730</v>
      </c>
      <c r="D29" s="16">
        <f t="shared" ref="D29:D34" si="0">C29-B29</f>
        <v>346</v>
      </c>
      <c r="E29" s="17">
        <f t="shared" ref="E29:E34" si="1">D29/B29</f>
        <v>0.0368712702472293</v>
      </c>
      <c r="F29" s="2"/>
      <c r="G29" s="2"/>
      <c r="H29" s="2"/>
      <c r="I29" s="2"/>
      <c r="J29" s="2"/>
      <c r="K29" s="2"/>
      <c r="L29" s="2"/>
      <c r="M29" s="2"/>
      <c r="N29" s="2"/>
    </row>
    <row r="30" ht="14.25" spans="1:14">
      <c r="A30" s="13" t="s">
        <v>336</v>
      </c>
      <c r="B30" s="18">
        <v>8743</v>
      </c>
      <c r="C30" s="18">
        <v>9089</v>
      </c>
      <c r="D30" s="18">
        <f t="shared" si="0"/>
        <v>346</v>
      </c>
      <c r="E30" s="19">
        <f t="shared" si="1"/>
        <v>0.0395745167562622</v>
      </c>
      <c r="F30" s="2"/>
      <c r="G30" s="2"/>
      <c r="H30" s="2"/>
      <c r="I30" s="2"/>
      <c r="J30" s="2"/>
      <c r="K30" s="2"/>
      <c r="L30" s="2"/>
      <c r="M30" s="2"/>
      <c r="N30" s="2"/>
    </row>
    <row r="31" ht="14.25" spans="1:14">
      <c r="A31" s="13" t="s">
        <v>337</v>
      </c>
      <c r="B31" s="18">
        <v>8577</v>
      </c>
      <c r="C31" s="18">
        <v>8891</v>
      </c>
      <c r="D31" s="18">
        <f t="shared" si="0"/>
        <v>314</v>
      </c>
      <c r="E31" s="19">
        <f t="shared" si="1"/>
        <v>0.0366095371341961</v>
      </c>
      <c r="F31" s="2"/>
      <c r="G31" s="2"/>
      <c r="H31" s="2"/>
      <c r="I31" s="2"/>
      <c r="J31" s="2"/>
      <c r="K31" s="2"/>
      <c r="L31" s="2"/>
      <c r="M31" s="2"/>
      <c r="N31" s="2"/>
    </row>
    <row r="32" spans="1:14">
      <c r="A32" s="13" t="s">
        <v>338</v>
      </c>
      <c r="B32" s="18">
        <v>116</v>
      </c>
      <c r="C32" s="18">
        <v>148</v>
      </c>
      <c r="D32" s="18">
        <f t="shared" si="0"/>
        <v>32</v>
      </c>
      <c r="E32" s="19">
        <f t="shared" si="1"/>
        <v>0.275862068965517</v>
      </c>
    </row>
    <row r="33" spans="1:5">
      <c r="A33" s="20" t="s">
        <v>339</v>
      </c>
      <c r="B33" s="18">
        <v>50</v>
      </c>
      <c r="C33" s="18">
        <v>50</v>
      </c>
      <c r="D33" s="18">
        <f t="shared" si="0"/>
        <v>0</v>
      </c>
      <c r="E33" s="19">
        <f t="shared" si="1"/>
        <v>0</v>
      </c>
    </row>
    <row r="34" spans="1:5">
      <c r="A34" s="20" t="s">
        <v>340</v>
      </c>
      <c r="B34" s="18">
        <v>641</v>
      </c>
      <c r="C34" s="18">
        <v>641</v>
      </c>
      <c r="D34" s="18">
        <f t="shared" si="0"/>
        <v>0</v>
      </c>
      <c r="E34" s="19">
        <f t="shared" si="1"/>
        <v>0</v>
      </c>
    </row>
  </sheetData>
  <mergeCells count="6">
    <mergeCell ref="A1:E1"/>
    <mergeCell ref="B2:E2"/>
    <mergeCell ref="D3:E3"/>
    <mergeCell ref="A3:A4"/>
    <mergeCell ref="B3:B4"/>
    <mergeCell ref="C3:C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24</vt:i4>
      </vt:variant>
    </vt:vector>
  </HeadingPairs>
  <TitlesOfParts>
    <vt:vector size="24" baseType="lpstr">
      <vt:lpstr>名词解释</vt:lpstr>
      <vt:lpstr>地区一般收支平衡</vt:lpstr>
      <vt:lpstr>地区一般收入</vt:lpstr>
      <vt:lpstr>地区一般支出</vt:lpstr>
      <vt:lpstr>本级一般收支平衡</vt:lpstr>
      <vt:lpstr>本级一般收入</vt:lpstr>
      <vt:lpstr>本级一般支出</vt:lpstr>
      <vt:lpstr>基本支出经济分类到款</vt:lpstr>
      <vt:lpstr>税收返还和转移支付</vt:lpstr>
      <vt:lpstr>政府债务限额</vt:lpstr>
      <vt:lpstr>三公经费</vt:lpstr>
      <vt:lpstr>地区基金平衡</vt:lpstr>
      <vt:lpstr>地区基金收入</vt:lpstr>
      <vt:lpstr>地区基金支出</vt:lpstr>
      <vt:lpstr>本级基金收入</vt:lpstr>
      <vt:lpstr>本级基金支出</vt:lpstr>
      <vt:lpstr>地区国有收入</vt:lpstr>
      <vt:lpstr>地区国有支出</vt:lpstr>
      <vt:lpstr>本级国有收入</vt:lpstr>
      <vt:lpstr>本级国有支出</vt:lpstr>
      <vt:lpstr>地区社保收入</vt:lpstr>
      <vt:lpstr>地区社保支出</vt:lpstr>
      <vt:lpstr>本级社保收入</vt:lpstr>
      <vt:lpstr>本级社保支出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dcterms:created xsi:type="dcterms:W3CDTF">2020-12-18T07:52:00Z</dcterms:created>
  <cp:lastPrinted>2021-12-02T01:51:00Z</cp:lastPrinted>
  <dcterms:modified xsi:type="dcterms:W3CDTF">2026-05-27T05:20:01Z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DEAA148E354542518611EFFB1B5BE4F4</vt:lpwstr>
  </property>
  <property fmtid="{D5CDD505-2E9C-101B-9397-08002B2CF9AE}" pid="4" name="KSOReadingLayout">
    <vt:bool>false</vt:bool>
  </property>
  <property fmtid="{D5CDD505-2E9C-101B-9397-08002B2CF9AE}" pid="5" name="CalculationRule">
    <vt:i4>0</vt:i4>
  </property>
</Properties>
</file>